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activeTab="0"/>
  </bookViews>
  <sheets>
    <sheet name="Mov. carga " sheetId="1" r:id="rId1"/>
  </sheets>
  <definedNames/>
  <calcPr fullCalcOnLoad="1"/>
</workbook>
</file>

<file path=xl/sharedStrings.xml><?xml version="1.0" encoding="utf-8"?>
<sst xmlns="http://schemas.openxmlformats.org/spreadsheetml/2006/main" count="129" uniqueCount="49">
  <si>
    <t>Pasajeros</t>
  </si>
  <si>
    <t>Enero</t>
  </si>
  <si>
    <t>Total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</si>
  <si>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</si>
  <si>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</si>
  <si>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</si>
  <si>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</si>
  <si>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</si>
  <si>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</si>
  <si>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</si>
  <si>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</si>
  <si>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*La carga  Bajo Cubierta consiste en: Diesel, Cemento, Agua Potable, Agua de Perforación, Barita, Cemento, Lodos, entre otras.</t>
  </si>
  <si>
    <t xml:space="preserve"> Producto</t>
  </si>
  <si>
    <t xml:space="preserve">Fluídos petroleros </t>
  </si>
  <si>
    <t>Graneles (Agrícola/Mineral)</t>
  </si>
  <si>
    <t>Cont. (TEUS) pzs.</t>
  </si>
  <si>
    <t>Turísticos</t>
  </si>
  <si>
    <t>Carga Mineral (Barita y Grava)</t>
  </si>
  <si>
    <t>Contenerizada</t>
  </si>
  <si>
    <t>Movimiento mensual de carga de crudo en Monoboyas por calidad de producto 2009</t>
  </si>
  <si>
    <t>General Bajo Cubierta</t>
  </si>
  <si>
    <t>General Sobre Cubierta</t>
  </si>
  <si>
    <t>Aguas y aceites recuperados</t>
  </si>
  <si>
    <t>Desechos Ferrosos</t>
  </si>
  <si>
    <t>Basura</t>
  </si>
  <si>
    <t>Movimiento mensual de carga Cabotaje en Terminal de Abastecimiento 2009</t>
  </si>
  <si>
    <t>Movimiento mensual de carga de Altura en la Terminal de Usos Multiples  2009</t>
  </si>
  <si>
    <t>General Importación</t>
  </si>
  <si>
    <t>General exportación</t>
  </si>
  <si>
    <t>Contenerizada (tons)</t>
  </si>
  <si>
    <t xml:space="preserve">Contenedores (TEUS) </t>
  </si>
  <si>
    <t>Movimiento mensual de carga Cabotaje en Terminal de Usos Múltiples 2009</t>
  </si>
  <si>
    <t>Carga General Entrada</t>
  </si>
  <si>
    <t>Carga General Salida</t>
  </si>
  <si>
    <t>Embarque y desembarque de pasajeros en la Terminal de Usos Múltiples 2009</t>
  </si>
  <si>
    <t>Febrero</t>
  </si>
  <si>
    <t>Pasajeros en cruceros</t>
  </si>
  <si>
    <t>Marzo</t>
  </si>
  <si>
    <t>Fluidos</t>
  </si>
  <si>
    <t>Abril</t>
  </si>
  <si>
    <t>Mineral unitizada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</si>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</sst>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54"/>
      <name val="Arial"/>
      <family val="2"/>
    </font>
    <font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8"/>
      <color indexed="62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7" fillId="33" borderId="13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4" fontId="13" fillId="0" borderId="15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4" fontId="12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4" fontId="13" fillId="0" borderId="15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0" fontId="4" fillId="33" borderId="17" xfId="0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4" fontId="7" fillId="33" borderId="21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0" fontId="7" fillId="33" borderId="17" xfId="0" applyFont="1" applyFill="1" applyBorder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right"/>
    </xf>
    <xf numFmtId="4" fontId="7" fillId="33" borderId="21" xfId="0" applyNumberFormat="1" applyFont="1" applyFill="1" applyBorder="1" applyAlignment="1">
      <alignment horizontal="right"/>
    </xf>
    <xf numFmtId="4" fontId="8" fillId="0" borderId="0" xfId="0" applyNumberFormat="1" applyFont="1" applyAlignment="1">
      <alignment/>
    </xf>
    <xf numFmtId="4" fontId="7" fillId="33" borderId="18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right"/>
    </xf>
    <xf numFmtId="4" fontId="7" fillId="33" borderId="15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4" fontId="9" fillId="0" borderId="25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4" fontId="9" fillId="0" borderId="15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/>
    </xf>
    <xf numFmtId="4" fontId="7" fillId="33" borderId="18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6" fillId="0" borderId="15" xfId="0" applyFont="1" applyFill="1" applyBorder="1" applyAlignment="1">
      <alignment wrapText="1"/>
    </xf>
    <xf numFmtId="3" fontId="7" fillId="33" borderId="18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wrapText="1"/>
    </xf>
    <xf numFmtId="4" fontId="13" fillId="0" borderId="26" xfId="0" applyNumberFormat="1" applyFont="1" applyFill="1" applyBorder="1" applyAlignment="1">
      <alignment/>
    </xf>
    <xf numFmtId="4" fontId="13" fillId="0" borderId="26" xfId="0" applyNumberFormat="1" applyFont="1" applyBorder="1" applyAlignment="1">
      <alignment/>
    </xf>
    <xf numFmtId="4" fontId="4" fillId="33" borderId="27" xfId="0" applyNumberFormat="1" applyFont="1" applyFill="1" applyBorder="1" applyAlignment="1">
      <alignment/>
    </xf>
    <xf numFmtId="4" fontId="9" fillId="34" borderId="28" xfId="0" applyNumberFormat="1" applyFont="1" applyFill="1" applyBorder="1" applyAlignment="1">
      <alignment horizontal="right"/>
    </xf>
    <xf numFmtId="4" fontId="13" fillId="34" borderId="15" xfId="0" applyNumberFormat="1" applyFont="1" applyFill="1" applyBorder="1" applyAlignment="1">
      <alignment/>
    </xf>
    <xf numFmtId="4" fontId="13" fillId="34" borderId="28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4" fontId="7" fillId="33" borderId="29" xfId="0" applyNumberFormat="1" applyFont="1" applyFill="1" applyBorder="1" applyAlignment="1">
      <alignment horizontal="right"/>
    </xf>
    <xf numFmtId="4" fontId="9" fillId="0" borderId="30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17</xdr:row>
      <xdr:rowOff>142875</xdr:rowOff>
    </xdr:from>
    <xdr:to>
      <xdr:col>4</xdr:col>
      <xdr:colOff>590550</xdr:colOff>
      <xdr:row>18</xdr:row>
      <xdr:rowOff>95250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322897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5</xdr:col>
      <xdr:colOff>590550</xdr:colOff>
      <xdr:row>17</xdr:row>
      <xdr:rowOff>142875</xdr:rowOff>
    </xdr:from>
    <xdr:to>
      <xdr:col>5</xdr:col>
      <xdr:colOff>590550</xdr:colOff>
      <xdr:row>18</xdr:row>
      <xdr:rowOff>95250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381952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6</xdr:col>
      <xdr:colOff>590550</xdr:colOff>
      <xdr:row>17</xdr:row>
      <xdr:rowOff>142875</xdr:rowOff>
    </xdr:from>
    <xdr:to>
      <xdr:col>6</xdr:col>
      <xdr:colOff>590550</xdr:colOff>
      <xdr:row>18</xdr:row>
      <xdr:rowOff>95250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441007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7</xdr:col>
      <xdr:colOff>590550</xdr:colOff>
      <xdr:row>17</xdr:row>
      <xdr:rowOff>142875</xdr:rowOff>
    </xdr:from>
    <xdr:to>
      <xdr:col>7</xdr:col>
      <xdr:colOff>590550</xdr:colOff>
      <xdr:row>18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00062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8</xdr:col>
      <xdr:colOff>590550</xdr:colOff>
      <xdr:row>17</xdr:row>
      <xdr:rowOff>142875</xdr:rowOff>
    </xdr:from>
    <xdr:to>
      <xdr:col>8</xdr:col>
      <xdr:colOff>590550</xdr:colOff>
      <xdr:row>18</xdr:row>
      <xdr:rowOff>95250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559117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8</xdr:col>
      <xdr:colOff>590550</xdr:colOff>
      <xdr:row>17</xdr:row>
      <xdr:rowOff>142875</xdr:rowOff>
    </xdr:from>
    <xdr:to>
      <xdr:col>8</xdr:col>
      <xdr:colOff>590550</xdr:colOff>
      <xdr:row>18</xdr:row>
      <xdr:rowOff>95250</xdr:rowOff>
    </xdr:to>
    <xdr:sp>
      <xdr:nvSpPr>
        <xdr:cNvPr id="6" name="7 CuadroTexto"/>
        <xdr:cNvSpPr txBox="1">
          <a:spLocks noChangeArrowheads="1"/>
        </xdr:cNvSpPr>
      </xdr:nvSpPr>
      <xdr:spPr>
        <a:xfrm>
          <a:off x="559117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61"/>
  <sheetViews>
    <sheetView showGridLines="0" tabSelected="1" view="pageBreakPreview" zoomScale="106" zoomScaleSheetLayoutView="106" zoomScalePageLayoutView="0" workbookViewId="0" topLeftCell="B1">
      <pane xSplit="1" topLeftCell="C1" activePane="topRight" state="frozen"/>
      <selection pane="topLeft" activeCell="B40" sqref="B40"/>
      <selection pane="topRight" activeCell="M65" sqref="M65"/>
    </sheetView>
  </sheetViews>
  <sheetFormatPr defaultColWidth="11.421875" defaultRowHeight="12.75"/>
  <cols>
    <col min="1" max="1" width="3.421875" style="4" hidden="1" customWidth="1"/>
    <col min="2" max="2" width="20.7109375" style="4" customWidth="1"/>
    <col min="3" max="3" width="10.00390625" style="4" bestFit="1" customWidth="1"/>
    <col min="4" max="5" width="8.8515625" style="4" bestFit="1" customWidth="1"/>
    <col min="6" max="9" width="8.8515625" style="4" customWidth="1"/>
    <col min="10" max="14" width="10.28125" style="4" customWidth="1"/>
    <col min="15" max="15" width="11.28125" style="4" bestFit="1" customWidth="1"/>
    <col min="16" max="16" width="13.8515625" style="4" customWidth="1"/>
    <col min="17" max="16384" width="11.421875" style="4" customWidth="1"/>
  </cols>
  <sheetData>
    <row r="1" spans="2:15" s="6" customFormat="1" ht="12">
      <c r="B1" s="67" t="s">
        <v>19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="6" customFormat="1" ht="6.75" customHeight="1" thickBot="1">
      <c r="P2" s="7"/>
    </row>
    <row r="3" spans="2:16" s="6" customFormat="1" ht="12.75" thickBot="1">
      <c r="B3" s="2" t="s">
        <v>3</v>
      </c>
      <c r="C3" s="8" t="s">
        <v>1</v>
      </c>
      <c r="D3" s="8" t="s">
        <v>35</v>
      </c>
      <c r="E3" s="8" t="s">
        <v>37</v>
      </c>
      <c r="F3" s="8" t="s">
        <v>39</v>
      </c>
      <c r="G3" s="8" t="s">
        <v>41</v>
      </c>
      <c r="H3" s="8" t="s">
        <v>42</v>
      </c>
      <c r="I3" s="8" t="s">
        <v>43</v>
      </c>
      <c r="J3" s="8" t="s">
        <v>44</v>
      </c>
      <c r="K3" s="8" t="s">
        <v>45</v>
      </c>
      <c r="L3" s="8" t="s">
        <v>46</v>
      </c>
      <c r="M3" s="8" t="s">
        <v>47</v>
      </c>
      <c r="N3" s="8" t="s">
        <v>48</v>
      </c>
      <c r="O3" s="3" t="s">
        <v>2</v>
      </c>
      <c r="P3" s="7"/>
    </row>
    <row r="4" spans="2:17" s="6" customFormat="1" ht="12.75" thickBot="1">
      <c r="B4" s="9" t="s">
        <v>4</v>
      </c>
      <c r="C4" s="10">
        <v>1227755.71</v>
      </c>
      <c r="D4" s="10">
        <v>576869.68</v>
      </c>
      <c r="E4" s="55">
        <v>722153.02</v>
      </c>
      <c r="F4" s="55">
        <v>240592.38</v>
      </c>
      <c r="G4" s="55">
        <v>350912.06</v>
      </c>
      <c r="H4" s="55">
        <v>413561.59</v>
      </c>
      <c r="I4" s="55">
        <v>249450.16</v>
      </c>
      <c r="J4" s="55">
        <v>172928.1</v>
      </c>
      <c r="K4" s="55">
        <v>77813.17</v>
      </c>
      <c r="L4" s="55">
        <v>236965.08</v>
      </c>
      <c r="M4" s="55">
        <v>404615.24</v>
      </c>
      <c r="N4" s="55">
        <v>172553.33</v>
      </c>
      <c r="O4" s="11">
        <f>SUM(D4:N4)</f>
        <v>3618413.8100000005</v>
      </c>
      <c r="P4" s="12"/>
      <c r="Q4" s="13"/>
    </row>
    <row r="5" spans="2:17" s="6" customFormat="1" ht="12.75" thickBot="1">
      <c r="B5" s="5" t="s">
        <v>5</v>
      </c>
      <c r="C5" s="10">
        <v>37902.86</v>
      </c>
      <c r="D5" s="10">
        <v>37846.03</v>
      </c>
      <c r="E5" s="55">
        <v>21627.78</v>
      </c>
      <c r="F5" s="55">
        <v>21517.94</v>
      </c>
      <c r="G5" s="55">
        <v>21633.18</v>
      </c>
      <c r="H5" s="55">
        <v>183855.71</v>
      </c>
      <c r="I5" s="55">
        <v>261847.62</v>
      </c>
      <c r="J5" s="55">
        <v>43338.25</v>
      </c>
      <c r="K5" s="55">
        <v>0</v>
      </c>
      <c r="L5" s="55">
        <v>32533.65</v>
      </c>
      <c r="M5" s="55">
        <v>0</v>
      </c>
      <c r="N5" s="55">
        <v>157798.89</v>
      </c>
      <c r="O5" s="11">
        <f>SUM(D5:N5)</f>
        <v>781999.05</v>
      </c>
      <c r="P5" s="12"/>
      <c r="Q5" s="13"/>
    </row>
    <row r="6" spans="2:17" s="6" customFormat="1" ht="12.75" thickBot="1">
      <c r="B6" s="14" t="s">
        <v>6</v>
      </c>
      <c r="C6" s="15">
        <v>0</v>
      </c>
      <c r="D6" s="15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11">
        <f>SUM(D6:N6)</f>
        <v>0</v>
      </c>
      <c r="P6" s="16"/>
      <c r="Q6" s="17"/>
    </row>
    <row r="7" spans="2:15" s="20" customFormat="1" ht="12" thickBot="1">
      <c r="B7" s="18" t="s">
        <v>2</v>
      </c>
      <c r="C7" s="19">
        <f aca="true" t="shared" si="0" ref="C7:H7">SUM(C4:C6)</f>
        <v>1265658.57</v>
      </c>
      <c r="D7" s="19">
        <f t="shared" si="0"/>
        <v>614715.7100000001</v>
      </c>
      <c r="E7" s="19">
        <f t="shared" si="0"/>
        <v>743780.8</v>
      </c>
      <c r="F7" s="19">
        <f t="shared" si="0"/>
        <v>262110.32</v>
      </c>
      <c r="G7" s="19">
        <f t="shared" si="0"/>
        <v>372545.24</v>
      </c>
      <c r="H7" s="19">
        <f t="shared" si="0"/>
        <v>597417.3</v>
      </c>
      <c r="I7" s="19">
        <f aca="true" t="shared" si="1" ref="I7:N7">SUM(I4:I6)</f>
        <v>511297.78</v>
      </c>
      <c r="J7" s="19">
        <f t="shared" si="1"/>
        <v>216266.35</v>
      </c>
      <c r="K7" s="19">
        <f t="shared" si="1"/>
        <v>77813.17</v>
      </c>
      <c r="L7" s="19">
        <f t="shared" si="1"/>
        <v>269498.73</v>
      </c>
      <c r="M7" s="19">
        <f t="shared" si="1"/>
        <v>404615.24</v>
      </c>
      <c r="N7" s="19">
        <f t="shared" si="1"/>
        <v>330352.22</v>
      </c>
      <c r="O7" s="11">
        <f>SUM(C7:N7)</f>
        <v>5666071.429999999</v>
      </c>
    </row>
    <row r="8" spans="2:14" s="6" customFormat="1" ht="9.75" customHeight="1">
      <c r="B8" s="22" t="s">
        <v>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="6" customFormat="1" ht="12">
      <c r="B9" s="22" t="s">
        <v>7</v>
      </c>
    </row>
    <row r="10" s="6" customFormat="1" ht="5.25" customHeight="1"/>
    <row r="11" spans="2:15" s="6" customFormat="1" ht="12">
      <c r="B11" s="66" t="s">
        <v>8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2:15" s="6" customFormat="1" ht="12.75" thickBo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6" s="6" customFormat="1" ht="12">
      <c r="B13" s="23" t="s">
        <v>3</v>
      </c>
      <c r="C13" s="24" t="s">
        <v>1</v>
      </c>
      <c r="D13" s="24" t="s">
        <v>35</v>
      </c>
      <c r="E13" s="24" t="s">
        <v>37</v>
      </c>
      <c r="F13" s="24" t="s">
        <v>39</v>
      </c>
      <c r="G13" s="24" t="s">
        <v>41</v>
      </c>
      <c r="H13" s="24" t="s">
        <v>42</v>
      </c>
      <c r="I13" s="24" t="s">
        <v>43</v>
      </c>
      <c r="J13" s="24" t="s">
        <v>44</v>
      </c>
      <c r="K13" s="24" t="s">
        <v>45</v>
      </c>
      <c r="L13" s="24" t="s">
        <v>46</v>
      </c>
      <c r="M13" s="24" t="s">
        <v>47</v>
      </c>
      <c r="N13" s="24" t="s">
        <v>48</v>
      </c>
      <c r="O13" s="25" t="s">
        <v>2</v>
      </c>
      <c r="P13" s="7"/>
    </row>
    <row r="14" spans="2:16" s="6" customFormat="1" ht="12">
      <c r="B14" s="5" t="s">
        <v>20</v>
      </c>
      <c r="C14" s="10">
        <v>77769</v>
      </c>
      <c r="D14" s="10">
        <v>66648</v>
      </c>
      <c r="E14" s="59">
        <v>86386</v>
      </c>
      <c r="F14" s="60">
        <v>78393</v>
      </c>
      <c r="G14" s="60">
        <v>95246</v>
      </c>
      <c r="H14" s="60">
        <v>116934</v>
      </c>
      <c r="I14" s="60">
        <v>109317</v>
      </c>
      <c r="J14" s="60">
        <v>187044</v>
      </c>
      <c r="K14" s="60">
        <v>166779</v>
      </c>
      <c r="L14" s="60">
        <v>158646</v>
      </c>
      <c r="M14" s="60">
        <v>163214</v>
      </c>
      <c r="N14" s="60">
        <v>145502</v>
      </c>
      <c r="O14" s="26">
        <f aca="true" t="shared" si="2" ref="O14:O19">SUM(C14:N14)</f>
        <v>1451878</v>
      </c>
      <c r="P14" s="7"/>
    </row>
    <row r="15" spans="2:16" s="6" customFormat="1" ht="12">
      <c r="B15" s="5" t="s">
        <v>21</v>
      </c>
      <c r="C15" s="10">
        <v>19721</v>
      </c>
      <c r="D15" s="10">
        <v>13277.66</v>
      </c>
      <c r="E15" s="59">
        <v>14792</v>
      </c>
      <c r="F15" s="60">
        <v>17739.47</v>
      </c>
      <c r="G15" s="60">
        <v>13668.48</v>
      </c>
      <c r="H15" s="60">
        <v>19299</v>
      </c>
      <c r="I15" s="60">
        <v>16413.05</v>
      </c>
      <c r="J15" s="60">
        <v>16084.58</v>
      </c>
      <c r="K15" s="60">
        <v>14889</v>
      </c>
      <c r="L15" s="60">
        <v>13211.27</v>
      </c>
      <c r="M15" s="60">
        <v>10406.57</v>
      </c>
      <c r="N15" s="60">
        <v>10821.62</v>
      </c>
      <c r="O15" s="26">
        <f t="shared" si="2"/>
        <v>180323.69999999998</v>
      </c>
      <c r="P15" s="7"/>
    </row>
    <row r="16" spans="2:16" s="6" customFormat="1" ht="24">
      <c r="B16" s="54" t="s">
        <v>22</v>
      </c>
      <c r="C16" s="10">
        <v>639</v>
      </c>
      <c r="D16" s="10">
        <v>777</v>
      </c>
      <c r="E16" s="59">
        <v>968</v>
      </c>
      <c r="F16" s="60">
        <v>210</v>
      </c>
      <c r="G16" s="60">
        <v>1181</v>
      </c>
      <c r="H16" s="60">
        <v>917</v>
      </c>
      <c r="I16" s="60">
        <v>501</v>
      </c>
      <c r="J16" s="60">
        <v>1137</v>
      </c>
      <c r="K16" s="60">
        <v>1560</v>
      </c>
      <c r="L16" s="60">
        <v>1006</v>
      </c>
      <c r="M16" s="60">
        <v>531</v>
      </c>
      <c r="N16" s="60">
        <v>730</v>
      </c>
      <c r="O16" s="26">
        <f t="shared" si="2"/>
        <v>10157</v>
      </c>
      <c r="P16" s="7"/>
    </row>
    <row r="17" spans="2:43" s="6" customFormat="1" ht="12">
      <c r="B17" s="5" t="s">
        <v>23</v>
      </c>
      <c r="C17" s="10">
        <v>685.32</v>
      </c>
      <c r="D17" s="10">
        <v>170.01</v>
      </c>
      <c r="E17" s="59">
        <v>572.51</v>
      </c>
      <c r="F17" s="60">
        <v>591.73</v>
      </c>
      <c r="G17" s="60">
        <v>701.47</v>
      </c>
      <c r="H17" s="60">
        <v>520.57</v>
      </c>
      <c r="I17" s="60">
        <v>687.18</v>
      </c>
      <c r="J17" s="60">
        <v>687.18</v>
      </c>
      <c r="K17" s="60">
        <v>380.57</v>
      </c>
      <c r="L17" s="60">
        <v>713.96</v>
      </c>
      <c r="M17" s="60">
        <v>554.7</v>
      </c>
      <c r="N17" s="60">
        <v>519.24</v>
      </c>
      <c r="O17" s="26">
        <f t="shared" si="2"/>
        <v>6784.44</v>
      </c>
      <c r="P17" s="7"/>
      <c r="Q17" s="27"/>
      <c r="R17" s="7"/>
      <c r="T17" s="7"/>
      <c r="U17" s="7"/>
      <c r="V17" s="7"/>
      <c r="W17" s="7"/>
      <c r="X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2:43" s="6" customFormat="1" ht="12">
      <c r="B18" s="5" t="s">
        <v>24</v>
      </c>
      <c r="C18" s="10">
        <v>385.59</v>
      </c>
      <c r="D18" s="10">
        <v>170.01</v>
      </c>
      <c r="E18" s="59">
        <v>316.86</v>
      </c>
      <c r="F18" s="60">
        <v>243.9</v>
      </c>
      <c r="G18" s="60">
        <v>280</v>
      </c>
      <c r="H18" s="60">
        <v>345.08</v>
      </c>
      <c r="I18" s="60">
        <v>162.19</v>
      </c>
      <c r="J18" s="60">
        <v>236.42</v>
      </c>
      <c r="K18" s="60">
        <v>196.3</v>
      </c>
      <c r="L18" s="60">
        <v>169.13</v>
      </c>
      <c r="M18" s="60">
        <v>196.7</v>
      </c>
      <c r="N18" s="60">
        <v>180</v>
      </c>
      <c r="O18" s="26">
        <f t="shared" si="2"/>
        <v>2882.18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2:43" s="6" customFormat="1" ht="12.75" thickBot="1">
      <c r="B19" s="28" t="s">
        <v>2</v>
      </c>
      <c r="C19" s="19">
        <f aca="true" t="shared" si="3" ref="C19:H19">SUM(C14:C18)</f>
        <v>99199.91</v>
      </c>
      <c r="D19" s="19">
        <f t="shared" si="3"/>
        <v>81042.68</v>
      </c>
      <c r="E19" s="57">
        <f t="shared" si="3"/>
        <v>103035.37</v>
      </c>
      <c r="F19" s="57">
        <f t="shared" si="3"/>
        <v>97178.09999999999</v>
      </c>
      <c r="G19" s="57">
        <f t="shared" si="3"/>
        <v>111076.95</v>
      </c>
      <c r="H19" s="57">
        <f t="shared" si="3"/>
        <v>138015.65</v>
      </c>
      <c r="I19" s="57">
        <f aca="true" t="shared" si="4" ref="I19:N19">SUM(I14:I18)</f>
        <v>127080.42</v>
      </c>
      <c r="J19" s="57">
        <f t="shared" si="4"/>
        <v>205189.18</v>
      </c>
      <c r="K19" s="57">
        <f t="shared" si="4"/>
        <v>183804.87</v>
      </c>
      <c r="L19" s="57">
        <f t="shared" si="4"/>
        <v>173746.36</v>
      </c>
      <c r="M19" s="57">
        <f t="shared" si="4"/>
        <v>174902.97000000003</v>
      </c>
      <c r="N19" s="57">
        <f t="shared" si="4"/>
        <v>157752.86</v>
      </c>
      <c r="O19" s="26">
        <f t="shared" si="2"/>
        <v>1652025.3199999998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2:14" s="6" customFormat="1" ht="12">
      <c r="B20" s="22" t="s">
        <v>9</v>
      </c>
      <c r="C20" s="22"/>
      <c r="D20" s="22"/>
      <c r="E20" s="22"/>
      <c r="F20" s="22"/>
      <c r="G20" s="22"/>
      <c r="H20" s="22"/>
      <c r="I20" s="22"/>
      <c r="J20" s="65"/>
      <c r="K20" s="65"/>
      <c r="L20" s="65"/>
      <c r="M20" s="65"/>
      <c r="N20" s="65"/>
    </row>
    <row r="21" s="29" customFormat="1" ht="12">
      <c r="B21" s="22" t="s">
        <v>10</v>
      </c>
    </row>
    <row r="22" s="29" customFormat="1" ht="12">
      <c r="B22" s="22" t="s">
        <v>11</v>
      </c>
    </row>
    <row r="23" s="6" customFormat="1" ht="5.25" customHeight="1">
      <c r="B23" s="30"/>
    </row>
    <row r="24" spans="2:15" s="6" customFormat="1" ht="12">
      <c r="B24" s="66" t="s">
        <v>25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2:14" s="6" customFormat="1" ht="6.75" customHeight="1" thickBot="1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2:15" s="6" customFormat="1" ht="12">
      <c r="B26" s="32" t="s">
        <v>12</v>
      </c>
      <c r="C26" s="33" t="s">
        <v>1</v>
      </c>
      <c r="D26" s="33" t="s">
        <v>35</v>
      </c>
      <c r="E26" s="33" t="s">
        <v>37</v>
      </c>
      <c r="F26" s="33" t="s">
        <v>39</v>
      </c>
      <c r="G26" s="33" t="s">
        <v>41</v>
      </c>
      <c r="H26" s="33" t="s">
        <v>42</v>
      </c>
      <c r="I26" s="33" t="s">
        <v>43</v>
      </c>
      <c r="J26" s="33" t="s">
        <v>44</v>
      </c>
      <c r="K26" s="33" t="s">
        <v>45</v>
      </c>
      <c r="L26" s="33" t="s">
        <v>46</v>
      </c>
      <c r="M26" s="33" t="s">
        <v>47</v>
      </c>
      <c r="N26" s="33" t="s">
        <v>48</v>
      </c>
      <c r="O26" s="34" t="s">
        <v>2</v>
      </c>
    </row>
    <row r="27" spans="2:17" ht="12">
      <c r="B27" s="35" t="s">
        <v>13</v>
      </c>
      <c r="C27" s="36">
        <v>30016.097</v>
      </c>
      <c r="D27" s="36">
        <v>25159.56</v>
      </c>
      <c r="E27" s="58">
        <v>25362.541</v>
      </c>
      <c r="F27" s="58">
        <v>37330.4</v>
      </c>
      <c r="G27" s="58">
        <v>35709.3</v>
      </c>
      <c r="H27" s="58">
        <v>40164.23</v>
      </c>
      <c r="I27" s="58">
        <v>44536.23</v>
      </c>
      <c r="J27" s="58">
        <v>54086.458</v>
      </c>
      <c r="K27" s="58">
        <v>44207.79</v>
      </c>
      <c r="L27" s="58">
        <v>29541.62</v>
      </c>
      <c r="M27" s="58">
        <v>30023.06</v>
      </c>
      <c r="N27" s="58">
        <v>24698.65</v>
      </c>
      <c r="O27" s="37">
        <f>SUM(C27:N27)</f>
        <v>420835.936</v>
      </c>
      <c r="Q27" s="38"/>
    </row>
    <row r="28" spans="2:15" ht="12.75" thickBot="1">
      <c r="B28" s="28" t="s">
        <v>2</v>
      </c>
      <c r="C28" s="39">
        <f aca="true" t="shared" si="5" ref="C28:H28">SUM(C27:C27)</f>
        <v>30016.097</v>
      </c>
      <c r="D28" s="39">
        <f t="shared" si="5"/>
        <v>25159.56</v>
      </c>
      <c r="E28" s="39">
        <f t="shared" si="5"/>
        <v>25362.541</v>
      </c>
      <c r="F28" s="39">
        <f t="shared" si="5"/>
        <v>37330.4</v>
      </c>
      <c r="G28" s="39">
        <f t="shared" si="5"/>
        <v>35709.3</v>
      </c>
      <c r="H28" s="39">
        <f t="shared" si="5"/>
        <v>40164.23</v>
      </c>
      <c r="I28" s="39">
        <f aca="true" t="shared" si="6" ref="I28:N28">SUM(I27:I27)</f>
        <v>44536.23</v>
      </c>
      <c r="J28" s="39">
        <f t="shared" si="6"/>
        <v>54086.458</v>
      </c>
      <c r="K28" s="39">
        <f t="shared" si="6"/>
        <v>44207.79</v>
      </c>
      <c r="L28" s="39">
        <f t="shared" si="6"/>
        <v>29541.62</v>
      </c>
      <c r="M28" s="39">
        <f t="shared" si="6"/>
        <v>30023.06</v>
      </c>
      <c r="N28" s="39">
        <f t="shared" si="6"/>
        <v>24698.65</v>
      </c>
      <c r="O28" s="37">
        <f>SUM(C28:N28)</f>
        <v>420835.936</v>
      </c>
    </row>
    <row r="29" s="6" customFormat="1" ht="12">
      <c r="B29" s="22" t="s">
        <v>7</v>
      </c>
    </row>
    <row r="30" s="6" customFormat="1" ht="12">
      <c r="B30" s="22" t="s">
        <v>9</v>
      </c>
    </row>
    <row r="31" spans="2:15" s="6" customFormat="1" ht="12">
      <c r="B31" s="66" t="s">
        <v>26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="6" customFormat="1" ht="4.5" customHeight="1" thickBot="1"/>
    <row r="33" spans="2:15" s="6" customFormat="1" ht="12">
      <c r="B33" s="32" t="s">
        <v>12</v>
      </c>
      <c r="C33" s="33" t="s">
        <v>1</v>
      </c>
      <c r="D33" s="33" t="s">
        <v>35</v>
      </c>
      <c r="E33" s="33" t="s">
        <v>37</v>
      </c>
      <c r="F33" s="33" t="s">
        <v>39</v>
      </c>
      <c r="G33" s="33" t="s">
        <v>41</v>
      </c>
      <c r="H33" s="33" t="s">
        <v>42</v>
      </c>
      <c r="I33" s="33" t="s">
        <v>43</v>
      </c>
      <c r="J33" s="33" t="s">
        <v>44</v>
      </c>
      <c r="K33" s="33" t="s">
        <v>45</v>
      </c>
      <c r="L33" s="33" t="s">
        <v>46</v>
      </c>
      <c r="M33" s="33" t="s">
        <v>47</v>
      </c>
      <c r="N33" s="33" t="s">
        <v>48</v>
      </c>
      <c r="O33" s="34" t="s">
        <v>2</v>
      </c>
    </row>
    <row r="34" spans="2:15" s="7" customFormat="1" ht="14.25" customHeight="1">
      <c r="B34" s="47" t="s">
        <v>27</v>
      </c>
      <c r="C34" s="46">
        <v>0</v>
      </c>
      <c r="D34" s="46">
        <v>80.62</v>
      </c>
      <c r="E34" s="46">
        <v>1415.77</v>
      </c>
      <c r="F34" s="46">
        <v>53.35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161.83</v>
      </c>
      <c r="M34" s="46">
        <v>0</v>
      </c>
      <c r="N34" s="46">
        <v>0</v>
      </c>
      <c r="O34" s="42">
        <f>SUM(C34:N34)</f>
        <v>1711.5699999999997</v>
      </c>
    </row>
    <row r="35" spans="2:15" s="7" customFormat="1" ht="14.25" customHeight="1">
      <c r="B35" s="47" t="s">
        <v>28</v>
      </c>
      <c r="C35" s="46">
        <v>98.6</v>
      </c>
      <c r="D35" s="46">
        <v>0</v>
      </c>
      <c r="E35" s="46">
        <v>165</v>
      </c>
      <c r="F35" s="46">
        <v>250.91</v>
      </c>
      <c r="G35" s="46">
        <v>0</v>
      </c>
      <c r="H35" s="46">
        <v>0</v>
      </c>
      <c r="I35" s="46">
        <v>421.05</v>
      </c>
      <c r="J35" s="46">
        <v>1453.7</v>
      </c>
      <c r="K35" s="46">
        <v>0</v>
      </c>
      <c r="L35" s="46">
        <v>423.85</v>
      </c>
      <c r="M35" s="46">
        <v>0</v>
      </c>
      <c r="N35" s="46">
        <v>0</v>
      </c>
      <c r="O35" s="42">
        <f>SUM(C35:N35)</f>
        <v>2813.11</v>
      </c>
    </row>
    <row r="36" spans="2:15" s="7" customFormat="1" ht="14.25" customHeight="1">
      <c r="B36" s="5" t="s">
        <v>40</v>
      </c>
      <c r="C36" s="46">
        <v>0</v>
      </c>
      <c r="D36" s="46">
        <v>0</v>
      </c>
      <c r="E36" s="46">
        <v>0</v>
      </c>
      <c r="F36" s="46">
        <v>18000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2">
        <f aca="true" t="shared" si="7" ref="O36:O41">SUM(C36:N36)</f>
        <v>18000</v>
      </c>
    </row>
    <row r="37" spans="2:15" s="1" customFormat="1" ht="25.5" customHeight="1">
      <c r="B37" s="40" t="s">
        <v>14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/>
      <c r="N37" s="41">
        <v>0</v>
      </c>
      <c r="O37" s="42">
        <f t="shared" si="7"/>
        <v>0</v>
      </c>
    </row>
    <row r="38" spans="2:15" s="6" customFormat="1" ht="14.25" customHeight="1">
      <c r="B38" s="43" t="s">
        <v>29</v>
      </c>
      <c r="C38" s="44">
        <v>16</v>
      </c>
      <c r="D38" s="44">
        <v>0</v>
      </c>
      <c r="E38" s="44">
        <v>106.63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2">
        <f t="shared" si="7"/>
        <v>122.63</v>
      </c>
    </row>
    <row r="39" spans="2:15" s="7" customFormat="1" ht="14.25" customHeight="1">
      <c r="B39" s="45" t="s">
        <v>30</v>
      </c>
      <c r="C39" s="46">
        <v>8</v>
      </c>
      <c r="D39" s="46">
        <v>0</v>
      </c>
      <c r="E39" s="46">
        <v>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2">
        <f t="shared" si="7"/>
        <v>14</v>
      </c>
    </row>
    <row r="40" spans="2:15" s="6" customFormat="1" ht="14.25" customHeight="1">
      <c r="B40" s="47" t="s">
        <v>16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2">
        <f t="shared" si="7"/>
        <v>0</v>
      </c>
    </row>
    <row r="41" spans="2:16" s="6" customFormat="1" ht="15" customHeight="1" thickBot="1">
      <c r="B41" s="28" t="s">
        <v>2</v>
      </c>
      <c r="C41" s="48">
        <f>+C40+C34+C38+C37+C35</f>
        <v>114.6</v>
      </c>
      <c r="D41" s="48">
        <f>+D40+D34+D38+D37+D35</f>
        <v>80.62</v>
      </c>
      <c r="E41" s="48">
        <f>+E40+E34+E38+E37+E35</f>
        <v>1687.4</v>
      </c>
      <c r="F41" s="48">
        <f aca="true" t="shared" si="8" ref="F41:N41">+F40+F34+F38+F37+F35+F36</f>
        <v>18304.26</v>
      </c>
      <c r="G41" s="48">
        <f t="shared" si="8"/>
        <v>0</v>
      </c>
      <c r="H41" s="48">
        <f t="shared" si="8"/>
        <v>0</v>
      </c>
      <c r="I41" s="48">
        <f t="shared" si="8"/>
        <v>421.05</v>
      </c>
      <c r="J41" s="48">
        <f t="shared" si="8"/>
        <v>1453.7</v>
      </c>
      <c r="K41" s="48">
        <f t="shared" si="8"/>
        <v>0</v>
      </c>
      <c r="L41" s="48">
        <f t="shared" si="8"/>
        <v>585.6800000000001</v>
      </c>
      <c r="M41" s="48">
        <f t="shared" si="8"/>
        <v>0</v>
      </c>
      <c r="N41" s="48">
        <f t="shared" si="8"/>
        <v>0</v>
      </c>
      <c r="O41" s="42">
        <f t="shared" si="7"/>
        <v>22647.309999999998</v>
      </c>
      <c r="P41" s="7"/>
    </row>
    <row r="42" spans="2:14" s="6" customFormat="1" ht="12">
      <c r="B42" s="22" t="s">
        <v>7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2:14" s="6" customFormat="1" ht="5.25" customHeight="1">
      <c r="B43" s="4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2:15" s="6" customFormat="1" ht="12">
      <c r="B44" s="66" t="s">
        <v>31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2:14" s="6" customFormat="1" ht="4.5" customHeight="1" thickBot="1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2:15" s="6" customFormat="1" ht="12">
      <c r="B46" s="32" t="s">
        <v>12</v>
      </c>
      <c r="C46" s="33" t="s">
        <v>1</v>
      </c>
      <c r="D46" s="33" t="s">
        <v>35</v>
      </c>
      <c r="E46" s="33" t="s">
        <v>37</v>
      </c>
      <c r="F46" s="33" t="s">
        <v>39</v>
      </c>
      <c r="G46" s="33" t="s">
        <v>41</v>
      </c>
      <c r="H46" s="33" t="s">
        <v>42</v>
      </c>
      <c r="I46" s="33" t="s">
        <v>43</v>
      </c>
      <c r="J46" s="33" t="s">
        <v>44</v>
      </c>
      <c r="K46" s="33" t="s">
        <v>45</v>
      </c>
      <c r="L46" s="33" t="s">
        <v>46</v>
      </c>
      <c r="M46" s="33" t="s">
        <v>47</v>
      </c>
      <c r="N46" s="33" t="s">
        <v>48</v>
      </c>
      <c r="O46" s="34" t="s">
        <v>2</v>
      </c>
    </row>
    <row r="47" spans="2:15" s="6" customFormat="1" ht="12.75">
      <c r="B47" s="45" t="s">
        <v>32</v>
      </c>
      <c r="C47" s="41">
        <v>16.55</v>
      </c>
      <c r="D47" s="41">
        <v>37.23</v>
      </c>
      <c r="E47" s="41">
        <v>39.59</v>
      </c>
      <c r="F47" s="41">
        <v>52.99</v>
      </c>
      <c r="G47" s="41">
        <v>59.05</v>
      </c>
      <c r="H47" s="41">
        <v>732.77</v>
      </c>
      <c r="I47" s="41">
        <v>332.66</v>
      </c>
      <c r="J47" s="41">
        <v>23.5</v>
      </c>
      <c r="K47" s="41">
        <v>53</v>
      </c>
      <c r="L47" s="41">
        <v>0</v>
      </c>
      <c r="M47" s="41">
        <v>72.24</v>
      </c>
      <c r="N47" s="41">
        <v>0</v>
      </c>
      <c r="O47" s="42">
        <f aca="true" t="shared" si="9" ref="O47:O53">SUM(C47:N47)</f>
        <v>1419.5800000000002</v>
      </c>
    </row>
    <row r="48" spans="2:15" s="6" customFormat="1" ht="12.75">
      <c r="B48" s="45" t="s">
        <v>33</v>
      </c>
      <c r="C48" s="41">
        <v>13.47</v>
      </c>
      <c r="D48" s="41">
        <v>59.17</v>
      </c>
      <c r="E48" s="41">
        <v>57.82</v>
      </c>
      <c r="F48" s="41">
        <v>101.5</v>
      </c>
      <c r="G48" s="41">
        <v>167.49</v>
      </c>
      <c r="H48" s="41">
        <v>466.56</v>
      </c>
      <c r="I48" s="41">
        <v>172</v>
      </c>
      <c r="J48" s="41">
        <v>57.92</v>
      </c>
      <c r="K48" s="41">
        <v>22.5</v>
      </c>
      <c r="L48" s="41">
        <v>2638.48</v>
      </c>
      <c r="M48" s="41">
        <v>43.77</v>
      </c>
      <c r="N48" s="41">
        <v>287.11</v>
      </c>
      <c r="O48" s="42">
        <f t="shared" si="9"/>
        <v>4087.79</v>
      </c>
    </row>
    <row r="49" spans="2:15" s="6" customFormat="1" ht="25.5">
      <c r="B49" s="50" t="s">
        <v>17</v>
      </c>
      <c r="C49" s="44">
        <v>0</v>
      </c>
      <c r="D49" s="44">
        <v>0</v>
      </c>
      <c r="E49" s="44">
        <v>0</v>
      </c>
      <c r="F49" s="44">
        <v>206</v>
      </c>
      <c r="G49" s="44">
        <v>237.39</v>
      </c>
      <c r="H49" s="44">
        <v>287.26</v>
      </c>
      <c r="I49" s="44">
        <v>107.42</v>
      </c>
      <c r="J49" s="44">
        <v>265.01</v>
      </c>
      <c r="K49" s="44">
        <v>91.9</v>
      </c>
      <c r="L49" s="44">
        <v>1213.5</v>
      </c>
      <c r="M49" s="44">
        <v>100</v>
      </c>
      <c r="N49" s="44">
        <v>581.45</v>
      </c>
      <c r="O49" s="42">
        <f t="shared" si="9"/>
        <v>3089.9300000000003</v>
      </c>
    </row>
    <row r="50" spans="2:15" s="6" customFormat="1" ht="12">
      <c r="B50" s="43" t="s">
        <v>18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f t="shared" si="9"/>
        <v>0</v>
      </c>
    </row>
    <row r="51" spans="2:15" s="6" customFormat="1" ht="12.75">
      <c r="B51" s="61" t="s">
        <v>15</v>
      </c>
      <c r="C51" s="44">
        <v>0</v>
      </c>
      <c r="D51" s="44">
        <v>0</v>
      </c>
      <c r="E51" s="44">
        <v>0</v>
      </c>
      <c r="F51" s="4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42">
        <f t="shared" si="9"/>
        <v>0</v>
      </c>
    </row>
    <row r="52" spans="2:15" s="6" customFormat="1" ht="12.75">
      <c r="B52" s="62" t="s">
        <v>38</v>
      </c>
      <c r="C52" s="44">
        <v>0</v>
      </c>
      <c r="D52" s="44">
        <v>0</v>
      </c>
      <c r="E52" s="44">
        <v>1381.01</v>
      </c>
      <c r="F52" s="44">
        <v>2563.67</v>
      </c>
      <c r="G52" s="64">
        <v>3023.5</v>
      </c>
      <c r="H52" s="64">
        <v>3818.98</v>
      </c>
      <c r="I52" s="64">
        <v>3426.28</v>
      </c>
      <c r="J52" s="64">
        <v>3559.08</v>
      </c>
      <c r="K52" s="64">
        <v>2644.87</v>
      </c>
      <c r="L52" s="64">
        <v>3117.3</v>
      </c>
      <c r="M52" s="64">
        <v>1245.02</v>
      </c>
      <c r="N52" s="64">
        <v>2519.72</v>
      </c>
      <c r="O52" s="42">
        <f t="shared" si="9"/>
        <v>27299.43</v>
      </c>
    </row>
    <row r="53" spans="2:15" ht="12" customHeight="1" thickBot="1">
      <c r="B53" s="51" t="s">
        <v>2</v>
      </c>
      <c r="C53" s="63">
        <f>SUM(C47:C50)</f>
        <v>30.020000000000003</v>
      </c>
      <c r="D53" s="63">
        <f aca="true" t="shared" si="10" ref="D53:N53">SUM(D47:D52)</f>
        <v>96.4</v>
      </c>
      <c r="E53" s="63">
        <f t="shared" si="10"/>
        <v>1478.42</v>
      </c>
      <c r="F53" s="63">
        <f t="shared" si="10"/>
        <v>2924.16</v>
      </c>
      <c r="G53" s="63">
        <f t="shared" si="10"/>
        <v>3487.43</v>
      </c>
      <c r="H53" s="63">
        <f t="shared" si="10"/>
        <v>5305.57</v>
      </c>
      <c r="I53" s="63">
        <f t="shared" si="10"/>
        <v>4038.36</v>
      </c>
      <c r="J53" s="63">
        <f t="shared" si="10"/>
        <v>3905.5099999999998</v>
      </c>
      <c r="K53" s="63">
        <f t="shared" si="10"/>
        <v>2812.27</v>
      </c>
      <c r="L53" s="63">
        <f t="shared" si="10"/>
        <v>6969.280000000001</v>
      </c>
      <c r="M53" s="63">
        <f t="shared" si="10"/>
        <v>1461.03</v>
      </c>
      <c r="N53" s="63">
        <f t="shared" si="10"/>
        <v>3388.2799999999997</v>
      </c>
      <c r="O53" s="42">
        <f t="shared" si="9"/>
        <v>35896.729999999996</v>
      </c>
    </row>
    <row r="54" ht="12">
      <c r="B54" s="22" t="s">
        <v>7</v>
      </c>
    </row>
    <row r="55" ht="4.5" customHeight="1">
      <c r="B55" s="22"/>
    </row>
    <row r="56" spans="2:15" ht="12">
      <c r="B56" s="66" t="s">
        <v>34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ht="4.5" customHeight="1" thickBot="1"/>
    <row r="58" spans="2:15" ht="12">
      <c r="B58" s="32" t="s">
        <v>12</v>
      </c>
      <c r="C58" s="33" t="s">
        <v>1</v>
      </c>
      <c r="D58" s="33" t="s">
        <v>35</v>
      </c>
      <c r="E58" s="33" t="s">
        <v>37</v>
      </c>
      <c r="F58" s="33" t="s">
        <v>39</v>
      </c>
      <c r="G58" s="33" t="s">
        <v>41</v>
      </c>
      <c r="H58" s="33" t="s">
        <v>42</v>
      </c>
      <c r="I58" s="33" t="s">
        <v>43</v>
      </c>
      <c r="J58" s="33" t="s">
        <v>44</v>
      </c>
      <c r="K58" s="33" t="s">
        <v>45</v>
      </c>
      <c r="L58" s="33" t="s">
        <v>46</v>
      </c>
      <c r="M58" s="33" t="s">
        <v>47</v>
      </c>
      <c r="N58" s="33" t="s">
        <v>48</v>
      </c>
      <c r="O58" s="34" t="s">
        <v>2</v>
      </c>
    </row>
    <row r="59" spans="2:15" ht="12.75">
      <c r="B59" s="45" t="s">
        <v>0</v>
      </c>
      <c r="C59" s="52">
        <v>87</v>
      </c>
      <c r="D59" s="52">
        <v>187</v>
      </c>
      <c r="E59" s="52">
        <v>754</v>
      </c>
      <c r="F59" s="52">
        <v>719</v>
      </c>
      <c r="G59" s="52">
        <v>1716</v>
      </c>
      <c r="H59" s="52">
        <v>2433</v>
      </c>
      <c r="I59" s="52">
        <v>753</v>
      </c>
      <c r="J59" s="52">
        <f>201+393</f>
        <v>594</v>
      </c>
      <c r="K59" s="52">
        <v>605</v>
      </c>
      <c r="L59" s="52">
        <v>4866</v>
      </c>
      <c r="M59" s="52" t="e">
        <f>#REF!</f>
        <v>#REF!</v>
      </c>
      <c r="N59" s="52">
        <v>1860</v>
      </c>
      <c r="O59" s="53" t="e">
        <f>SUM(C59:N59)</f>
        <v>#REF!</v>
      </c>
    </row>
    <row r="60" spans="2:15" ht="12.75">
      <c r="B60" s="45" t="s">
        <v>36</v>
      </c>
      <c r="C60" s="52">
        <v>0</v>
      </c>
      <c r="D60" s="52">
        <v>71</v>
      </c>
      <c r="E60" s="52">
        <v>0</v>
      </c>
      <c r="F60" s="52">
        <v>1823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3">
        <f>SUM(C60:N60)</f>
        <v>1894</v>
      </c>
    </row>
    <row r="61" spans="2:15" ht="13.5" thickBot="1">
      <c r="B61" s="28" t="s">
        <v>2</v>
      </c>
      <c r="C61" s="51">
        <f aca="true" t="shared" si="11" ref="C61:N61">SUM(C59:C60)</f>
        <v>87</v>
      </c>
      <c r="D61" s="51">
        <f t="shared" si="11"/>
        <v>258</v>
      </c>
      <c r="E61" s="51">
        <f t="shared" si="11"/>
        <v>754</v>
      </c>
      <c r="F61" s="51">
        <f t="shared" si="11"/>
        <v>2542</v>
      </c>
      <c r="G61" s="51">
        <f t="shared" si="11"/>
        <v>1716</v>
      </c>
      <c r="H61" s="51">
        <f t="shared" si="11"/>
        <v>2433</v>
      </c>
      <c r="I61" s="51">
        <f t="shared" si="11"/>
        <v>753</v>
      </c>
      <c r="J61" s="51">
        <f t="shared" si="11"/>
        <v>594</v>
      </c>
      <c r="K61" s="51">
        <f t="shared" si="11"/>
        <v>605</v>
      </c>
      <c r="L61" s="51">
        <f t="shared" si="11"/>
        <v>4866</v>
      </c>
      <c r="M61" s="51" t="e">
        <f t="shared" si="11"/>
        <v>#REF!</v>
      </c>
      <c r="N61" s="51">
        <f t="shared" si="11"/>
        <v>1860</v>
      </c>
      <c r="O61" s="53" t="e">
        <f>SUM(C61:N61)</f>
        <v>#REF!</v>
      </c>
    </row>
  </sheetData>
  <sheetProtection/>
  <mergeCells count="6">
    <mergeCell ref="B56:O56"/>
    <mergeCell ref="B1:O1"/>
    <mergeCell ref="B24:O24"/>
    <mergeCell ref="B31:O31"/>
    <mergeCell ref="B44:O44"/>
    <mergeCell ref="B11:O11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ignoredErrors>
    <ignoredError sqref="C5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2010-01-09T19:45:00Z</cp:lastPrinted>
  <dcterms:created xsi:type="dcterms:W3CDTF">2008-07-29T15:11:20Z</dcterms:created>
  <dcterms:modified xsi:type="dcterms:W3CDTF">2010-01-26T20:17:20Z</dcterms:modified>
  <cp:category/>
  <cp:version/>
  <cp:contentType/>
  <cp:contentStatus/>
</cp:coreProperties>
</file>