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3" activeTab="3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r:id="rId4"/>
    <sheet name="mpm02" sheetId="5" state="hidden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<sst xmlns="http://schemas.openxmlformats.org/spreadsheetml/2006/main" count="591" uniqueCount="257">
  <si>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</si>
  <si>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</si>
  <si>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</si>
  <si>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</si>
  <si>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</si>
  <si>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</si>
  <si>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</si>
  <si>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</si>
  <si>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</si>
  <si>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</si>
  <si>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</si>
  <si>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</si>
  <si>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</si>
  <si>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</si>
  <si>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</si>
  <si>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</si>
  <si>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</si>
  <si>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</si>
  <si>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</si>
  <si>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</si>
  <si>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</si>
  <si>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</si>
  <si>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</si>
  <si>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</si>
  <si>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</si>
  <si>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</si>
  <si>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</si>
  <si>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</si>
  <si>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</si>
  <si>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</si>
  <si>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</si>
  <si>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</si>
  <si>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</si>
  <si>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</si>
  <si>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</si>
  <si>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</si>
  <si>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</si>
  <si>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</si>
  <si>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</si>
  <si>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</si>
  <si>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</si>
  <si>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</si>
  <si>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</si>
  <si>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</si>
  <si>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</si>
  <si>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</si>
  <si>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</si>
  <si>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</si>
  <si>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</si>
  <si>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</si>
  <si>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</si>
  <si>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</si>
  <si>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</si>
  <si>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</si>
  <si>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</si>
  <si>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</si>
  <si>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</si>
  <si>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</si>
  <si>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</si>
  <si>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</si>
  <si>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</si>
  <si>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</si>
  <si>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</si>
  <si>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</si>
  <si>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</si>
  <si>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</si>
  <si>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</si>
  <si>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</si>
  <si>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</si>
  <si>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</si>
  <si>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</si>
  <si>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</si>
  <si>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</si>
  <si>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</si>
  <si>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</si>
  <si>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</si>
  <si>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</si>
  <si>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</si>
  <si>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</si>
  <si>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</si>
  <si>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</si>
  <si>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</si>
  <si>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</si>
  <si>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</si>
  <si>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</si>
  <si>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</si>
  <si>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</si>
  <si>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</si>
  <si>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</si>
  <si>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</si>
  <si>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</si>
  <si>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</si>
  <si>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</si>
  <si>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</si>
  <si>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</si>
  <si>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</si>
  <si>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</si>
  <si>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</si>
  <si>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</si>
  <si>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</si>
  <si>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</si>
  <si>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</si>
  <si>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</si>
  <si>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</si>
  <si>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</si>
  <si>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</si>
  <si>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</si>
  <si>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</si>
  <si>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</si>
  <si>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</si>
  <si>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</si>
  <si>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</si>
  <si>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</si>
  <si>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</si>
  <si>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Otros</t>
  </si>
  <si>
    <t>BUQUES OPERADOS: Se refiere a los movimientos de enmienda que realiza una embarcación en su arribo, al pasarse de una terminal a otra (TUM, Terminal de Abastecimiento) sin salir del puerto.</t>
  </si>
  <si>
    <t>Terminal de Usos Múltiples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</si>
  <si>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</si>
  <si>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</si>
  <si>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</si>
  <si>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</si>
  <si>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</si>
  <si>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</si>
  <si>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</si>
  <si>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</si>
  <si>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</si>
  <si>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</si>
  <si>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</si>
  <si>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</si>
  <si>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</si>
  <si>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</si>
  <si>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</si>
  <si>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</si>
  <si>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</si>
  <si>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</si>
  <si>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</si>
  <si>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</si>
  <si>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</si>
  <si>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</si>
  <si>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</si>
  <si>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</si>
  <si>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</si>
  <si>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</si>
  <si>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</si>
  <si>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</si>
  <si>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</si>
  <si>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</si>
  <si>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</si>
  <si>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</si>
  <si>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</si>
  <si>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</si>
  <si>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</si>
  <si>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</si>
  <si>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</si>
  <si>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</si>
  <si>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</si>
  <si>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</si>
  <si>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</si>
  <si>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</si>
  <si>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</si>
  <si>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</si>
  <si>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</si>
  <si>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</si>
  <si>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</si>
  <si>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</si>
  <si>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</si>
  <si>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</si>
  <si>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</si>
  <si>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</si>
  <si>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</si>
  <si>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</si>
  <si>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</si>
  <si>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</si>
  <si>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</si>
  <si>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</si>
  <si>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</si>
  <si>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</si>
  <si>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</si>
  <si>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</si>
  <si>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</si>
  <si>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</si>
  <si>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</si>
  <si>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</si>
  <si>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</si>
  <si>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</si>
  <si>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</si>
  <si>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</si>
  <si>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</si>
  <si>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</si>
  <si>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</si>
  <si>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</si>
  <si>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</si>
  <si>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</si>
  <si>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</si>
  <si>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</si>
  <si>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</si>
  <si>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</si>
  <si>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</si>
  <si>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</si>
  <si>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</si>
  <si>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</si>
  <si>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</si>
  <si>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</si>
  <si>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</si>
  <si>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</si>
  <si>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</si>
  <si>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</si>
  <si>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</si>
  <si>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</si>
  <si>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</si>
  <si>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</si>
  <si>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</si>
  <si>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</si>
  <si>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GRECIA</t>
  </si>
  <si>
    <t>BUQUE TANQUE</t>
  </si>
  <si>
    <t>LIBERIA</t>
  </si>
  <si>
    <t>CHINA</t>
  </si>
  <si>
    <t>BAHAMAS</t>
  </si>
  <si>
    <t>SINGAPUR</t>
  </si>
  <si>
    <t>EAGLE ANAHEIM</t>
  </si>
  <si>
    <t>No.</t>
  </si>
  <si>
    <t>CARGA O DESCARGA</t>
  </si>
  <si>
    <t>PROCEDENCIA</t>
  </si>
  <si>
    <t>DESTINO</t>
  </si>
  <si>
    <t>NOMBRE</t>
  </si>
  <si>
    <t>T.R.B.</t>
  </si>
  <si>
    <t>TIPO</t>
  </si>
  <si>
    <t>PUNTA DELGADA</t>
  </si>
  <si>
    <t>MEXICO</t>
  </si>
  <si>
    <t>ABASTECEDOR</t>
  </si>
  <si>
    <t>AREA DE PLATAFORMAS</t>
  </si>
  <si>
    <t>EBANKS TIDE</t>
  </si>
  <si>
    <t>RITA CANDIES</t>
  </si>
  <si>
    <t>OCTUBRE</t>
  </si>
  <si>
    <t>KOA SPIRIT</t>
  </si>
  <si>
    <t>18 X 28</t>
  </si>
  <si>
    <t>ESTADOS UNIDOS DE AMERICA</t>
  </si>
  <si>
    <t>-</t>
  </si>
  <si>
    <t>SKS MERSEY</t>
  </si>
  <si>
    <t>NORUEGA</t>
  </si>
  <si>
    <t>CAP LARA</t>
  </si>
  <si>
    <t>SANKO BLOSSOM</t>
  </si>
  <si>
    <t>PANAMA</t>
  </si>
  <si>
    <t>CHEMTRANS SEA</t>
  </si>
  <si>
    <t>ESTEEM BRILLIANCE</t>
  </si>
  <si>
    <t>PINK SANDS</t>
  </si>
  <si>
    <t>MALTA</t>
  </si>
  <si>
    <t>ASTRO ANTARES</t>
  </si>
  <si>
    <t>USO CHALLENGER</t>
  </si>
  <si>
    <t>ABASTECEDOR/REMOLCADOR</t>
  </si>
  <si>
    <t>CENTURION</t>
  </si>
  <si>
    <t>ISLA CIARI</t>
  </si>
  <si>
    <t>VERACRUZ</t>
  </si>
  <si>
    <t>LAUGHLIN TIDE</t>
  </si>
  <si>
    <t>ISLA MONSERRAT</t>
  </si>
  <si>
    <t>ZEN SHU WAN</t>
  </si>
  <si>
    <t>MOBILE ALABAMA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</si>
</sst>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right"/>
    </xf>
    <xf numFmtId="0" fontId="24" fillId="0" borderId="37" xfId="57" applyFont="1" applyBorder="1" applyProtection="1">
      <alignment/>
      <protection locked="0"/>
    </xf>
    <xf numFmtId="0" fontId="0" fillId="0" borderId="0" xfId="58" applyFill="1">
      <alignment/>
      <protection/>
    </xf>
    <xf numFmtId="0" fontId="0" fillId="0" borderId="0" xfId="58" applyFill="1" applyAlignment="1">
      <alignment horizontal="center"/>
      <protection/>
    </xf>
    <xf numFmtId="0" fontId="26" fillId="0" borderId="0" xfId="58" applyFont="1" applyFill="1">
      <alignment/>
      <protection/>
    </xf>
    <xf numFmtId="0" fontId="0" fillId="0" borderId="0" xfId="58" applyFill="1" applyAlignment="1">
      <alignment horizontal="right"/>
      <protection/>
    </xf>
    <xf numFmtId="0" fontId="27" fillId="0" borderId="0" xfId="58" applyFont="1" applyFill="1">
      <alignment/>
      <protection/>
    </xf>
    <xf numFmtId="0" fontId="0" fillId="0" borderId="38" xfId="58" applyFill="1" applyBorder="1" applyAlignment="1">
      <alignment horizontal="center" vertical="center" wrapText="1"/>
      <protection/>
    </xf>
    <xf numFmtId="0" fontId="26" fillId="0" borderId="38" xfId="58" applyFont="1" applyFill="1" applyBorder="1" applyAlignment="1">
      <alignment horizontal="center"/>
      <protection/>
    </xf>
    <xf numFmtId="0" fontId="0" fillId="0" borderId="38" xfId="58" applyFill="1" applyBorder="1" applyAlignment="1">
      <alignment horizontal="center"/>
      <protection/>
    </xf>
    <xf numFmtId="0" fontId="0" fillId="0" borderId="38" xfId="58" applyFill="1" applyBorder="1">
      <alignment/>
      <protection/>
    </xf>
    <xf numFmtId="4" fontId="26" fillId="0" borderId="38" xfId="58" applyNumberFormat="1" applyFont="1" applyFill="1" applyBorder="1" applyAlignment="1">
      <alignment horizontal="center"/>
      <protection/>
    </xf>
    <xf numFmtId="0" fontId="0" fillId="0" borderId="38" xfId="58" applyFont="1" applyFill="1" applyBorder="1">
      <alignment/>
      <protection/>
    </xf>
    <xf numFmtId="3" fontId="26" fillId="34" borderId="38" xfId="58" applyNumberFormat="1" applyFont="1" applyFill="1" applyBorder="1" applyAlignment="1">
      <alignment horizontal="center"/>
      <protection/>
    </xf>
    <xf numFmtId="3" fontId="26" fillId="0" borderId="38" xfId="58" applyNumberFormat="1" applyFont="1" applyFill="1" applyBorder="1" applyAlignment="1">
      <alignment horizontal="center"/>
      <protection/>
    </xf>
    <xf numFmtId="0" fontId="0" fillId="0" borderId="38" xfId="58" applyFont="1" applyFill="1" applyBorder="1" applyAlignment="1">
      <alignment vertical="center" wrapText="1"/>
      <protection/>
    </xf>
    <xf numFmtId="4" fontId="26" fillId="34" borderId="38" xfId="58" applyNumberFormat="1" applyFont="1" applyFill="1" applyBorder="1" applyAlignment="1">
      <alignment horizontal="center"/>
      <protection/>
    </xf>
    <xf numFmtId="0" fontId="28" fillId="0" borderId="0" xfId="58" applyFont="1" applyFill="1" applyAlignment="1">
      <alignment horizontal="right"/>
      <protection/>
    </xf>
    <xf numFmtId="0" fontId="26" fillId="0" borderId="38" xfId="58" applyFont="1" applyFill="1" applyBorder="1">
      <alignment/>
      <protection/>
    </xf>
    <xf numFmtId="0" fontId="0" fillId="0" borderId="0" xfId="58" applyFill="1" applyBorder="1">
      <alignment/>
      <protection/>
    </xf>
    <xf numFmtId="3" fontId="29" fillId="0" borderId="0" xfId="58" applyNumberFormat="1" applyFont="1" applyFill="1" applyBorder="1">
      <alignment/>
      <protection/>
    </xf>
    <xf numFmtId="0" fontId="29" fillId="0" borderId="0" xfId="58" applyNumberFormat="1" applyFont="1" applyFill="1" applyBorder="1">
      <alignment/>
      <protection/>
    </xf>
    <xf numFmtId="3" fontId="0" fillId="0" borderId="0" xfId="58" applyNumberFormat="1" applyFont="1" applyFill="1" applyAlignment="1">
      <alignment horizontal="center"/>
      <protection/>
    </xf>
    <xf numFmtId="0" fontId="0" fillId="0" borderId="0" xfId="58" applyFont="1" applyFill="1" applyAlignment="1">
      <alignment horizontal="center"/>
      <protection/>
    </xf>
    <xf numFmtId="0" fontId="26" fillId="0" borderId="39" xfId="58" applyFont="1" applyFill="1" applyBorder="1">
      <alignment/>
      <protection/>
    </xf>
    <xf numFmtId="3" fontId="0" fillId="34" borderId="39" xfId="58" applyNumberFormat="1" applyFont="1" applyFill="1" applyBorder="1" applyAlignment="1">
      <alignment horizontal="center"/>
      <protection/>
    </xf>
    <xf numFmtId="3" fontId="0" fillId="0" borderId="39" xfId="58" applyNumberFormat="1" applyFont="1" applyFill="1" applyBorder="1" applyAlignment="1">
      <alignment horizontal="center"/>
      <protection/>
    </xf>
    <xf numFmtId="0" fontId="26" fillId="0" borderId="39" xfId="58" applyFont="1" applyFill="1" applyBorder="1" applyAlignment="1">
      <alignment horizontal="center"/>
      <protection/>
    </xf>
    <xf numFmtId="0" fontId="26" fillId="0" borderId="40" xfId="58" applyFont="1" applyFill="1" applyBorder="1">
      <alignment/>
      <protection/>
    </xf>
    <xf numFmtId="4" fontId="26" fillId="0" borderId="40" xfId="58" applyNumberFormat="1" applyFont="1" applyFill="1" applyBorder="1" applyAlignment="1">
      <alignment horizontal="center"/>
      <protection/>
    </xf>
    <xf numFmtId="4" fontId="26" fillId="0" borderId="41" xfId="58" applyNumberFormat="1" applyFont="1" applyFill="1" applyBorder="1" applyAlignment="1">
      <alignment horizontal="center"/>
      <protection/>
    </xf>
    <xf numFmtId="3" fontId="26" fillId="0" borderId="42" xfId="58" applyNumberFormat="1" applyFont="1" applyFill="1" applyBorder="1" applyAlignment="1">
      <alignment horizontal="center"/>
      <protection/>
    </xf>
    <xf numFmtId="0" fontId="26" fillId="0" borderId="0" xfId="58" applyFont="1" applyFill="1" applyBorder="1">
      <alignment/>
      <protection/>
    </xf>
    <xf numFmtId="49" fontId="26" fillId="0" borderId="0" xfId="58" applyNumberFormat="1" applyFont="1" applyFill="1" applyBorder="1" applyAlignment="1">
      <alignment horizontal="center"/>
      <protection/>
    </xf>
    <xf numFmtId="167" fontId="26" fillId="0" borderId="0" xfId="58" applyNumberFormat="1" applyFont="1" applyFill="1" applyBorder="1" applyAlignment="1">
      <alignment horizontal="center"/>
      <protection/>
    </xf>
    <xf numFmtId="0" fontId="26" fillId="0" borderId="0" xfId="58" applyNumberFormat="1" applyFont="1" applyFill="1" applyBorder="1" applyAlignment="1">
      <alignment horizontal="center"/>
      <protection/>
    </xf>
    <xf numFmtId="0" fontId="30" fillId="0" borderId="0" xfId="58" applyFont="1" applyFill="1">
      <alignment/>
      <protection/>
    </xf>
    <xf numFmtId="3" fontId="26" fillId="0" borderId="0" xfId="58" applyNumberFormat="1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center" vertical="center" wrapText="1"/>
      <protection/>
    </xf>
    <xf numFmtId="0" fontId="26" fillId="0" borderId="38" xfId="58" applyFont="1" applyFill="1" applyBorder="1" applyAlignment="1">
      <alignment horizontal="center" vertical="center" wrapText="1"/>
      <protection/>
    </xf>
    <xf numFmtId="0" fontId="0" fillId="0" borderId="43" xfId="58" applyFill="1" applyBorder="1">
      <alignment/>
      <protection/>
    </xf>
    <xf numFmtId="0" fontId="0" fillId="0" borderId="38" xfId="58" applyFill="1" applyBorder="1" applyAlignment="1">
      <alignment horizontal="left"/>
      <protection/>
    </xf>
    <xf numFmtId="0" fontId="31" fillId="0" borderId="0" xfId="58" applyFont="1" applyFill="1">
      <alignment/>
      <protection/>
    </xf>
    <xf numFmtId="0" fontId="15" fillId="0" borderId="0" xfId="58" applyFont="1" applyFill="1">
      <alignment/>
      <protection/>
    </xf>
    <xf numFmtId="0" fontId="0" fillId="0" borderId="44" xfId="58" applyFill="1" applyBorder="1">
      <alignment/>
      <protection/>
    </xf>
    <xf numFmtId="0" fontId="26" fillId="0" borderId="45" xfId="58" applyFont="1" applyFill="1" applyBorder="1">
      <alignment/>
      <protection/>
    </xf>
    <xf numFmtId="0" fontId="0" fillId="0" borderId="45" xfId="58" applyFill="1" applyBorder="1">
      <alignment/>
      <protection/>
    </xf>
    <xf numFmtId="0" fontId="0" fillId="0" borderId="46" xfId="58" applyFill="1" applyBorder="1">
      <alignment/>
      <protection/>
    </xf>
    <xf numFmtId="0" fontId="0" fillId="0" borderId="47" xfId="58" applyFill="1" applyBorder="1">
      <alignment/>
      <protection/>
    </xf>
    <xf numFmtId="0" fontId="0" fillId="0" borderId="38" xfId="58" applyFill="1" applyBorder="1" applyAlignment="1">
      <alignment horizontal="center" vertical="center"/>
      <protection/>
    </xf>
    <xf numFmtId="0" fontId="0" fillId="0" borderId="48" xfId="58" applyFill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 vertical="center"/>
      <protection/>
    </xf>
    <xf numFmtId="0" fontId="0" fillId="0" borderId="39" xfId="58" applyFill="1" applyBorder="1">
      <alignment/>
      <protection/>
    </xf>
    <xf numFmtId="0" fontId="0" fillId="0" borderId="49" xfId="58" applyFill="1" applyBorder="1">
      <alignment/>
      <protection/>
    </xf>
    <xf numFmtId="0" fontId="0" fillId="0" borderId="50" xfId="58" applyFont="1" applyFill="1" applyBorder="1">
      <alignment/>
      <protection/>
    </xf>
    <xf numFmtId="166" fontId="26" fillId="0" borderId="38" xfId="58" applyNumberFormat="1" applyFont="1" applyFill="1" applyBorder="1" applyAlignment="1">
      <alignment horizontal="center"/>
      <protection/>
    </xf>
    <xf numFmtId="0" fontId="0" fillId="0" borderId="50" xfId="58" applyFont="1" applyFill="1" applyBorder="1" applyAlignment="1">
      <alignment horizontal="center"/>
      <protection/>
    </xf>
    <xf numFmtId="0" fontId="0" fillId="0" borderId="48" xfId="58" applyFill="1" applyBorder="1">
      <alignment/>
      <protection/>
    </xf>
    <xf numFmtId="0" fontId="26" fillId="0" borderId="51" xfId="58" applyFont="1" applyFill="1" applyBorder="1" applyAlignment="1">
      <alignment horizontal="center"/>
      <protection/>
    </xf>
    <xf numFmtId="0" fontId="26" fillId="0" borderId="52" xfId="58" applyFont="1" applyFill="1" applyBorder="1" applyAlignment="1">
      <alignment horizontal="center"/>
      <protection/>
    </xf>
    <xf numFmtId="169" fontId="26" fillId="0" borderId="51" xfId="58" applyNumberFormat="1" applyFont="1" applyFill="1" applyBorder="1" applyAlignment="1">
      <alignment horizontal="center"/>
      <protection/>
    </xf>
    <xf numFmtId="0" fontId="0" fillId="0" borderId="50" xfId="58" applyFill="1" applyBorder="1">
      <alignment/>
      <protection/>
    </xf>
    <xf numFmtId="0" fontId="26" fillId="0" borderId="0" xfId="58" applyFont="1" applyFill="1" applyBorder="1" applyAlignment="1">
      <alignment horizontal="center"/>
      <protection/>
    </xf>
    <xf numFmtId="2" fontId="26" fillId="0" borderId="0" xfId="58" applyNumberFormat="1" applyFont="1" applyFill="1" applyBorder="1" applyAlignment="1">
      <alignment horizontal="center"/>
      <protection/>
    </xf>
    <xf numFmtId="0" fontId="0" fillId="0" borderId="38" xfId="58" applyFill="1" applyBorder="1" applyAlignment="1">
      <alignment horizontal="right" vertical="center"/>
      <protection/>
    </xf>
    <xf numFmtId="0" fontId="26" fillId="0" borderId="38" xfId="58" applyFont="1" applyFill="1" applyBorder="1" applyAlignment="1">
      <alignment horizontal="right" vertical="center"/>
      <protection/>
    </xf>
    <xf numFmtId="0" fontId="0" fillId="0" borderId="53" xfId="58" applyFill="1" applyBorder="1">
      <alignment/>
      <protection/>
    </xf>
    <xf numFmtId="0" fontId="0" fillId="0" borderId="54" xfId="58" applyFill="1" applyBorder="1">
      <alignment/>
      <protection/>
    </xf>
    <xf numFmtId="0" fontId="0" fillId="0" borderId="55" xfId="58" applyFill="1" applyBorder="1">
      <alignment/>
      <protection/>
    </xf>
    <xf numFmtId="0" fontId="0" fillId="0" borderId="49" xfId="58" applyFont="1" applyFill="1" applyBorder="1" applyAlignment="1">
      <alignment horizontal="center"/>
      <protection/>
    </xf>
    <xf numFmtId="0" fontId="0" fillId="0" borderId="38" xfId="58" applyFont="1" applyFill="1" applyBorder="1" applyAlignment="1">
      <alignment horizontal="center"/>
      <protection/>
    </xf>
    <xf numFmtId="165" fontId="26" fillId="0" borderId="51" xfId="58" applyNumberFormat="1" applyFont="1" applyFill="1" applyBorder="1" applyAlignment="1">
      <alignment horizontal="center"/>
      <protection/>
    </xf>
    <xf numFmtId="0" fontId="26" fillId="0" borderId="50" xfId="58" applyFont="1" applyFill="1" applyBorder="1" applyAlignment="1">
      <alignment horizontal="center"/>
      <protection/>
    </xf>
    <xf numFmtId="0" fontId="26" fillId="0" borderId="47" xfId="58" applyFont="1" applyFill="1" applyBorder="1">
      <alignment/>
      <protection/>
    </xf>
    <xf numFmtId="0" fontId="31" fillId="0" borderId="0" xfId="58" applyFont="1" applyFill="1" applyBorder="1">
      <alignment/>
      <protection/>
    </xf>
    <xf numFmtId="0" fontId="26" fillId="0" borderId="54" xfId="58" applyFont="1" applyFill="1" applyBorder="1">
      <alignment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31" fillId="0" borderId="0" xfId="58" applyFont="1" applyAlignment="1">
      <alignment horizontal="center"/>
      <protection/>
    </xf>
    <xf numFmtId="17" fontId="0" fillId="0" borderId="0" xfId="58" applyNumberFormat="1">
      <alignment/>
      <protection/>
    </xf>
    <xf numFmtId="0" fontId="32" fillId="35" borderId="56" xfId="58" applyFont="1" applyFill="1" applyBorder="1" applyAlignment="1">
      <alignment horizontal="center"/>
      <protection/>
    </xf>
    <xf numFmtId="0" fontId="32" fillId="35" borderId="57" xfId="58" applyFont="1" applyFill="1" applyBorder="1" applyAlignment="1">
      <alignment horizontal="center"/>
      <protection/>
    </xf>
    <xf numFmtId="0" fontId="33" fillId="35" borderId="57" xfId="58" applyFont="1" applyFill="1" applyBorder="1" applyAlignment="1">
      <alignment horizontal="center"/>
      <protection/>
    </xf>
    <xf numFmtId="0" fontId="32" fillId="35" borderId="58" xfId="58" applyFont="1" applyFill="1" applyBorder="1" applyAlignment="1">
      <alignment horizontal="center"/>
      <protection/>
    </xf>
    <xf numFmtId="0" fontId="32" fillId="35" borderId="59" xfId="58" applyFont="1" applyFill="1" applyBorder="1" applyAlignment="1">
      <alignment horizontal="center"/>
      <protection/>
    </xf>
    <xf numFmtId="0" fontId="12" fillId="0" borderId="37" xfId="58" applyFont="1" applyFill="1" applyBorder="1" applyAlignment="1">
      <alignment horizontal="center"/>
      <protection/>
    </xf>
    <xf numFmtId="4" fontId="12" fillId="0" borderId="37" xfId="58" applyNumberFormat="1" applyFont="1" applyFill="1" applyBorder="1" applyAlignment="1">
      <alignment horizontal="center"/>
      <protection/>
    </xf>
    <xf numFmtId="1" fontId="74" fillId="0" borderId="37" xfId="58" applyNumberFormat="1" applyFont="1" applyFill="1" applyBorder="1" applyAlignment="1">
      <alignment horizontal="center"/>
      <protection/>
    </xf>
    <xf numFmtId="4" fontId="74" fillId="0" borderId="37" xfId="58" applyNumberFormat="1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0" fillId="0" borderId="0" xfId="58" applyFont="1" applyFill="1" applyBorder="1">
      <alignment/>
      <protection/>
    </xf>
    <xf numFmtId="4" fontId="0" fillId="0" borderId="0" xfId="58" applyNumberFormat="1" applyFill="1">
      <alignment/>
      <protection/>
    </xf>
    <xf numFmtId="0" fontId="31" fillId="0" borderId="0" xfId="58" applyFont="1" applyAlignment="1">
      <alignment/>
      <protection/>
    </xf>
    <xf numFmtId="0" fontId="33" fillId="0" borderId="0" xfId="58" applyFont="1" applyAlignment="1">
      <alignment horizontal="center"/>
      <protection/>
    </xf>
    <xf numFmtId="17" fontId="33" fillId="0" borderId="0" xfId="58" applyNumberFormat="1" applyFont="1">
      <alignment/>
      <protection/>
    </xf>
    <xf numFmtId="4" fontId="32" fillId="35" borderId="57" xfId="58" applyNumberFormat="1" applyFont="1" applyFill="1" applyBorder="1" applyAlignment="1">
      <alignment horizontal="center"/>
      <protection/>
    </xf>
    <xf numFmtId="4" fontId="32" fillId="35" borderId="59" xfId="58" applyNumberFormat="1" applyFont="1" applyFill="1" applyBorder="1" applyAlignment="1">
      <alignment horizontal="center"/>
      <protection/>
    </xf>
    <xf numFmtId="0" fontId="34" fillId="0" borderId="37" xfId="58" applyFont="1" applyFill="1" applyBorder="1" applyAlignment="1">
      <alignment horizontal="center"/>
      <protection/>
    </xf>
    <xf numFmtId="0" fontId="34" fillId="0" borderId="60" xfId="58" applyFont="1" applyFill="1" applyBorder="1" applyAlignment="1">
      <alignment horizontal="left"/>
      <protection/>
    </xf>
    <xf numFmtId="0" fontId="34" fillId="0" borderId="37" xfId="58" applyFont="1" applyFill="1" applyBorder="1" applyAlignment="1">
      <alignment horizontal="left"/>
      <protection/>
    </xf>
    <xf numFmtId="43" fontId="34" fillId="0" borderId="60" xfId="58" applyNumberFormat="1" applyFont="1" applyFill="1" applyBorder="1" applyAlignment="1">
      <alignment horizontal="center"/>
      <protection/>
    </xf>
    <xf numFmtId="22" fontId="34" fillId="0" borderId="60" xfId="58" applyNumberFormat="1" applyFont="1" applyFill="1" applyBorder="1" applyAlignment="1">
      <alignment horizontal="left"/>
      <protection/>
    </xf>
    <xf numFmtId="22" fontId="34" fillId="0" borderId="61" xfId="58" applyNumberFormat="1" applyFont="1" applyFill="1" applyBorder="1" applyAlignment="1">
      <alignment horizontal="left"/>
      <protection/>
    </xf>
    <xf numFmtId="0" fontId="34" fillId="0" borderId="60" xfId="58" applyFont="1" applyFill="1" applyBorder="1" applyAlignment="1">
      <alignment horizontal="center"/>
      <protection/>
    </xf>
    <xf numFmtId="43" fontId="34" fillId="0" borderId="37" xfId="58" applyNumberFormat="1" applyFont="1" applyFill="1" applyBorder="1" applyAlignment="1">
      <alignment horizontal="center"/>
      <protection/>
    </xf>
    <xf numFmtId="43" fontId="0" fillId="0" borderId="0" xfId="58" applyNumberFormat="1">
      <alignment/>
      <protection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58" applyFont="1" applyFill="1" applyAlignment="1">
      <alignment horizontal="center"/>
      <protection/>
    </xf>
    <xf numFmtId="0" fontId="0" fillId="0" borderId="38" xfId="58" applyFill="1" applyBorder="1" applyAlignment="1">
      <alignment horizontal="center" vertical="center" wrapText="1"/>
      <protection/>
    </xf>
    <xf numFmtId="0" fontId="26" fillId="0" borderId="38" xfId="58" applyFont="1" applyFill="1" applyBorder="1" applyAlignment="1">
      <alignment horizontal="center"/>
      <protection/>
    </xf>
    <xf numFmtId="0" fontId="0" fillId="0" borderId="38" xfId="58" applyFill="1" applyBorder="1" applyAlignment="1">
      <alignment horizontal="center"/>
      <protection/>
    </xf>
    <xf numFmtId="4" fontId="26" fillId="0" borderId="49" xfId="58" applyNumberFormat="1" applyFont="1" applyFill="1" applyBorder="1" applyAlignment="1">
      <alignment horizontal="center"/>
      <protection/>
    </xf>
    <xf numFmtId="4" fontId="26" fillId="0" borderId="50" xfId="58" applyNumberFormat="1" applyFont="1" applyFill="1" applyBorder="1" applyAlignment="1">
      <alignment horizontal="center"/>
      <protection/>
    </xf>
    <xf numFmtId="4" fontId="26" fillId="0" borderId="38" xfId="58" applyNumberFormat="1" applyFont="1" applyFill="1" applyBorder="1" applyAlignment="1">
      <alignment horizontal="center"/>
      <protection/>
    </xf>
    <xf numFmtId="0" fontId="26" fillId="0" borderId="38" xfId="58" applyNumberFormat="1" applyFont="1" applyFill="1" applyBorder="1" applyAlignment="1">
      <alignment horizontal="center"/>
      <protection/>
    </xf>
    <xf numFmtId="0" fontId="26" fillId="0" borderId="49" xfId="58" applyNumberFormat="1" applyFont="1" applyFill="1" applyBorder="1" applyAlignment="1">
      <alignment horizontal="center"/>
      <protection/>
    </xf>
    <xf numFmtId="0" fontId="26" fillId="0" borderId="50" xfId="58" applyNumberFormat="1" applyFont="1" applyFill="1" applyBorder="1" applyAlignment="1">
      <alignment horizontal="center"/>
      <protection/>
    </xf>
    <xf numFmtId="170" fontId="26" fillId="0" borderId="49" xfId="58" applyNumberFormat="1" applyFont="1" applyFill="1" applyBorder="1" applyAlignment="1">
      <alignment horizontal="center"/>
      <protection/>
    </xf>
    <xf numFmtId="170" fontId="26" fillId="0" borderId="50" xfId="58" applyNumberFormat="1" applyFont="1" applyFill="1" applyBorder="1" applyAlignment="1">
      <alignment horizontal="center"/>
      <protection/>
    </xf>
    <xf numFmtId="3" fontId="26" fillId="0" borderId="38" xfId="58" applyNumberFormat="1" applyFont="1" applyFill="1" applyBorder="1" applyAlignment="1">
      <alignment horizontal="center"/>
      <protection/>
    </xf>
    <xf numFmtId="3" fontId="26" fillId="0" borderId="49" xfId="58" applyNumberFormat="1" applyFont="1" applyFill="1" applyBorder="1" applyAlignment="1">
      <alignment horizontal="center"/>
      <protection/>
    </xf>
    <xf numFmtId="3" fontId="26" fillId="0" borderId="50" xfId="58" applyNumberFormat="1" applyFont="1" applyFill="1" applyBorder="1" applyAlignment="1">
      <alignment horizontal="center"/>
      <protection/>
    </xf>
    <xf numFmtId="3" fontId="0" fillId="0" borderId="38" xfId="58" applyNumberFormat="1" applyFont="1" applyFill="1" applyBorder="1" applyAlignment="1">
      <alignment horizontal="center"/>
      <protection/>
    </xf>
    <xf numFmtId="3" fontId="26" fillId="0" borderId="39" xfId="58" applyNumberFormat="1" applyFont="1" applyFill="1" applyBorder="1" applyAlignment="1">
      <alignment horizontal="center"/>
      <protection/>
    </xf>
    <xf numFmtId="0" fontId="26" fillId="0" borderId="39" xfId="58" applyNumberFormat="1" applyFont="1" applyFill="1" applyBorder="1" applyAlignment="1">
      <alignment horizontal="center"/>
      <protection/>
    </xf>
    <xf numFmtId="4" fontId="26" fillId="0" borderId="40" xfId="58" applyNumberFormat="1" applyFont="1" applyFill="1" applyBorder="1" applyAlignment="1">
      <alignment horizontal="center"/>
      <protection/>
    </xf>
    <xf numFmtId="3" fontId="26" fillId="0" borderId="40" xfId="58" applyNumberFormat="1" applyFont="1" applyFill="1" applyBorder="1" applyAlignment="1">
      <alignment horizontal="center"/>
      <protection/>
    </xf>
    <xf numFmtId="49" fontId="26" fillId="0" borderId="62" xfId="58" applyNumberFormat="1" applyFont="1" applyFill="1" applyBorder="1" applyAlignment="1">
      <alignment horizontal="center"/>
      <protection/>
    </xf>
    <xf numFmtId="0" fontId="0" fillId="0" borderId="49" xfId="58" applyFill="1" applyBorder="1" applyAlignment="1">
      <alignment horizontal="center"/>
      <protection/>
    </xf>
    <xf numFmtId="0" fontId="0" fillId="0" borderId="63" xfId="58" applyFill="1" applyBorder="1" applyAlignment="1">
      <alignment horizontal="center"/>
      <protection/>
    </xf>
    <xf numFmtId="0" fontId="0" fillId="0" borderId="50" xfId="58" applyFill="1" applyBorder="1" applyAlignment="1">
      <alignment horizontal="center"/>
      <protection/>
    </xf>
    <xf numFmtId="0" fontId="0" fillId="0" borderId="39" xfId="58" applyFill="1" applyBorder="1" applyAlignment="1">
      <alignment horizontal="center" vertical="center"/>
      <protection/>
    </xf>
    <xf numFmtId="0" fontId="0" fillId="0" borderId="51" xfId="58" applyFill="1" applyBorder="1" applyAlignment="1">
      <alignment horizontal="center" vertical="center"/>
      <protection/>
    </xf>
    <xf numFmtId="0" fontId="0" fillId="0" borderId="49" xfId="58" applyFill="1" applyBorder="1" applyAlignment="1">
      <alignment horizontal="left"/>
      <protection/>
    </xf>
    <xf numFmtId="0" fontId="0" fillId="0" borderId="63" xfId="58" applyFill="1" applyBorder="1" applyAlignment="1">
      <alignment horizontal="left"/>
      <protection/>
    </xf>
    <xf numFmtId="0" fontId="0" fillId="0" borderId="50" xfId="58" applyFill="1" applyBorder="1" applyAlignment="1">
      <alignment horizontal="left"/>
      <protection/>
    </xf>
    <xf numFmtId="0" fontId="0" fillId="0" borderId="38" xfId="58" applyFill="1" applyBorder="1" applyAlignment="1">
      <alignment horizontal="left"/>
      <protection/>
    </xf>
    <xf numFmtId="17" fontId="26" fillId="0" borderId="0" xfId="58" applyNumberFormat="1" applyFont="1" applyFill="1" applyAlignment="1">
      <alignment horizontal="center"/>
      <protection/>
    </xf>
    <xf numFmtId="0" fontId="0" fillId="0" borderId="38" xfId="58" applyFill="1" applyBorder="1" applyAlignment="1">
      <alignment horizontal="center" vertical="center"/>
      <protection/>
    </xf>
    <xf numFmtId="0" fontId="0" fillId="0" borderId="39" xfId="58" applyFill="1" applyBorder="1" applyAlignment="1">
      <alignment horizontal="center"/>
      <protection/>
    </xf>
    <xf numFmtId="4" fontId="26" fillId="0" borderId="39" xfId="58" applyNumberFormat="1" applyFont="1" applyFill="1" applyBorder="1" applyAlignment="1">
      <alignment horizontal="center" vertical="center"/>
      <protection/>
    </xf>
    <xf numFmtId="4" fontId="26" fillId="0" borderId="51" xfId="58" applyNumberFormat="1" applyFont="1" applyFill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/>
      <protection/>
    </xf>
    <xf numFmtId="0" fontId="31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32" fillId="35" borderId="57" xfId="58" applyFont="1" applyFill="1" applyBorder="1" applyAlignment="1">
      <alignment horizontal="center"/>
      <protection/>
    </xf>
    <xf numFmtId="0" fontId="32" fillId="35" borderId="59" xfId="58" applyFont="1" applyFill="1" applyBorder="1" applyAlignment="1">
      <alignment horizontal="center"/>
      <protection/>
    </xf>
    <xf numFmtId="4" fontId="32" fillId="35" borderId="57" xfId="58" applyNumberFormat="1" applyFont="1" applyFill="1" applyBorder="1" applyAlignment="1">
      <alignment horizontal="center" wrapText="1"/>
      <protection/>
    </xf>
    <xf numFmtId="4" fontId="32" fillId="35" borderId="59" xfId="58" applyNumberFormat="1" applyFont="1" applyFill="1" applyBorder="1" applyAlignment="1">
      <alignment horizont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0</xdr:col>
      <xdr:colOff>847725</xdr:colOff>
      <xdr:row>10</xdr:row>
      <xdr:rowOff>9525</xdr:rowOff>
    </xdr:from>
    <xdr:to>
      <xdr:col>0</xdr:col>
      <xdr:colOff>1181100</xdr:colOff>
      <xdr:row>10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57162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">
      <pane xSplit="1" topLeftCell="C1" activePane="topRight" state="frozen"/>
      <selection pane="topLeft" activeCell="F17" sqref="F17:G17"/>
      <selection pane="topRight" activeCell="L25" sqref="L25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2" width="10.8515625" style="1" customWidth="1"/>
    <col min="13" max="14" width="10.8515625" style="1" hidden="1" customWidth="1"/>
    <col min="15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46" t="s">
        <v>99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ht="13.5" thickBot="1"/>
    <row r="5" spans="1:16" s="98" customFormat="1" ht="34.5" thickBot="1">
      <c r="A5" s="247" t="s">
        <v>0</v>
      </c>
      <c r="B5" s="248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44" t="s">
        <v>2</v>
      </c>
      <c r="B7" s="245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439</v>
      </c>
      <c r="L7" s="10">
        <f t="shared" si="1"/>
        <v>406</v>
      </c>
      <c r="M7" s="10">
        <f t="shared" si="1"/>
        <v>0</v>
      </c>
      <c r="N7" s="10">
        <f t="shared" si="1"/>
        <v>0</v>
      </c>
      <c r="O7" s="11">
        <f>SUM(C7:N7)</f>
        <v>4705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>
        <v>374</v>
      </c>
      <c r="L8" s="5">
        <v>344</v>
      </c>
      <c r="M8" s="5"/>
      <c r="N8" s="5"/>
      <c r="O8" s="11">
        <f>SUM(C8:N8)</f>
        <v>3919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>
        <v>14</v>
      </c>
      <c r="L9" s="5">
        <v>12</v>
      </c>
      <c r="M9" s="5"/>
      <c r="N9" s="5"/>
      <c r="O9" s="11">
        <f>SUM(C9:N9)</f>
        <v>149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>
        <v>42</v>
      </c>
      <c r="L10" s="5">
        <v>40</v>
      </c>
      <c r="M10" s="5"/>
      <c r="N10" s="5"/>
      <c r="O10" s="11">
        <f>SUM(C10:N10)</f>
        <v>545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26">
        <v>7</v>
      </c>
      <c r="K11" s="5">
        <v>9</v>
      </c>
      <c r="L11" s="5">
        <v>10</v>
      </c>
      <c r="M11" s="5"/>
      <c r="N11" s="5"/>
      <c r="O11" s="11">
        <f>SUM(C11:N11)</f>
        <v>92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44" t="s">
        <v>3</v>
      </c>
      <c r="B13" s="245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492</v>
      </c>
      <c r="L13" s="10">
        <f t="shared" si="3"/>
        <v>444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5443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>
        <v>14</v>
      </c>
      <c r="L14" s="5">
        <v>12</v>
      </c>
      <c r="M14" s="5"/>
      <c r="N14" s="5"/>
      <c r="O14" s="11">
        <f t="shared" si="4"/>
        <v>149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>
        <v>77</v>
      </c>
      <c r="L15" s="5">
        <v>57</v>
      </c>
      <c r="M15" s="5"/>
      <c r="N15" s="5"/>
      <c r="O15" s="11">
        <f t="shared" si="4"/>
        <v>1018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>
        <v>389</v>
      </c>
      <c r="L16" s="5">
        <v>362</v>
      </c>
      <c r="M16" s="5"/>
      <c r="N16" s="5"/>
      <c r="O16" s="11">
        <f t="shared" si="4"/>
        <v>4120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>
        <v>3</v>
      </c>
      <c r="L17" s="5">
        <v>3</v>
      </c>
      <c r="M17" s="5"/>
      <c r="N17" s="5"/>
      <c r="O17" s="11">
        <f t="shared" si="4"/>
        <v>64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26">
        <v>7</v>
      </c>
      <c r="K18" s="5">
        <v>9</v>
      </c>
      <c r="L18" s="5">
        <v>10</v>
      </c>
      <c r="M18" s="5"/>
      <c r="N18" s="5"/>
      <c r="O18" s="11">
        <f t="shared" si="4"/>
        <v>92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44" t="s">
        <v>51</v>
      </c>
      <c r="B21" s="24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762390.765</v>
      </c>
      <c r="K22" s="15">
        <f t="shared" si="6"/>
        <v>929682.702</v>
      </c>
      <c r="L22" s="15">
        <f t="shared" si="6"/>
        <v>1016349.2729999998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9870494.402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557077.64</v>
      </c>
      <c r="K23" s="15">
        <f t="shared" si="9"/>
        <v>747350.53</v>
      </c>
      <c r="L23" s="15">
        <f t="shared" si="9"/>
        <v>844092.5099999999</v>
      </c>
      <c r="M23" s="15">
        <f t="shared" si="9"/>
        <v>0</v>
      </c>
      <c r="N23" s="15">
        <f t="shared" si="9"/>
        <v>0</v>
      </c>
      <c r="O23" s="16">
        <f t="shared" si="7"/>
        <v>7710210.9350000005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>
        <v>21015.58</v>
      </c>
      <c r="K24" s="94">
        <v>22.68</v>
      </c>
      <c r="L24" s="94">
        <v>5278.07</v>
      </c>
      <c r="M24" s="94"/>
      <c r="N24" s="94"/>
      <c r="O24" s="16">
        <f t="shared" si="7"/>
        <v>74725.595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25">
        <v>536062.06</v>
      </c>
      <c r="K25" s="110">
        <f>1316.9+746010.95</f>
        <v>747327.85</v>
      </c>
      <c r="L25" s="125">
        <v>838814.44</v>
      </c>
      <c r="M25" s="110"/>
      <c r="N25" s="125"/>
      <c r="O25" s="16">
        <f t="shared" si="7"/>
        <v>7635485.34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25">
        <v>171624</v>
      </c>
      <c r="K26" s="125">
        <v>164397</v>
      </c>
      <c r="L26" s="125">
        <v>154297</v>
      </c>
      <c r="M26" s="110"/>
      <c r="N26" s="125"/>
      <c r="O26" s="16">
        <f>SUM(C26:N26)</f>
        <v>1806338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>
        <v>29080.355</v>
      </c>
      <c r="K27" s="125">
        <v>14708.562</v>
      </c>
      <c r="L27" s="110">
        <v>14420.793</v>
      </c>
      <c r="M27" s="110"/>
      <c r="N27" s="125"/>
      <c r="O27" s="16">
        <f t="shared" si="7"/>
        <v>313602.882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>
        <v>2694.02</v>
      </c>
      <c r="K28" s="94">
        <v>306.13</v>
      </c>
      <c r="L28" s="94">
        <v>2159.84</v>
      </c>
      <c r="M28" s="94"/>
      <c r="N28" s="125"/>
      <c r="O28" s="16">
        <f t="shared" si="7"/>
        <v>18633.428000000004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>
        <v>1914.75</v>
      </c>
      <c r="K29" s="94">
        <v>2920.48</v>
      </c>
      <c r="L29" s="94">
        <v>1379.13</v>
      </c>
      <c r="M29" s="94"/>
      <c r="N29" s="125"/>
      <c r="O29" s="16">
        <f t="shared" si="7"/>
        <v>21709.157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762390.765</v>
      </c>
      <c r="K31" s="15">
        <f>SUM(K32:K40)</f>
        <v>959754.782</v>
      </c>
      <c r="L31" s="15">
        <f>SUM(L32:L40)</f>
        <v>1016349.2729999999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9900566.478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>
        <v>0</v>
      </c>
      <c r="K32" s="94">
        <v>1339.58</v>
      </c>
      <c r="L32" s="94">
        <v>79.88</v>
      </c>
      <c r="M32" s="94"/>
      <c r="N32" s="125"/>
      <c r="O32" s="17">
        <f t="shared" si="12"/>
        <v>5017.945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>
        <v>1837.96</v>
      </c>
      <c r="K33" s="94">
        <v>114.61</v>
      </c>
      <c r="L33" s="94">
        <v>1446.1</v>
      </c>
      <c r="M33" s="94"/>
      <c r="N33" s="125"/>
      <c r="O33" s="17">
        <f t="shared" si="12"/>
        <v>6706.107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>
        <v>16553.59</v>
      </c>
      <c r="K36" s="125">
        <v>1221.7</v>
      </c>
      <c r="L36" s="125">
        <v>622.85</v>
      </c>
      <c r="M36" s="125"/>
      <c r="N36" s="125"/>
      <c r="O36" s="132">
        <f t="shared" si="12"/>
        <v>65416.77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>
        <v>171624</v>
      </c>
      <c r="K37" s="125">
        <v>164397</v>
      </c>
      <c r="L37" s="125">
        <v>154297</v>
      </c>
      <c r="M37" s="125"/>
      <c r="N37" s="125"/>
      <c r="O37" s="132">
        <f t="shared" si="12"/>
        <v>1806338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>
        <v>7232.8</v>
      </c>
      <c r="K38" s="125">
        <v>1890.3</v>
      </c>
      <c r="L38" s="125">
        <v>6668.21</v>
      </c>
      <c r="M38" s="125"/>
      <c r="N38" s="125"/>
      <c r="O38" s="132">
        <f t="shared" si="12"/>
        <v>42408.888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>
        <v>29080.355</v>
      </c>
      <c r="K39" s="128">
        <v>14708.562</v>
      </c>
      <c r="L39" s="128">
        <v>14420.793</v>
      </c>
      <c r="M39" s="128"/>
      <c r="N39" s="128"/>
      <c r="O39" s="132">
        <f t="shared" si="12"/>
        <v>313602.87799999997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>
        <v>536062.06</v>
      </c>
      <c r="K40" s="128">
        <v>776083.03</v>
      </c>
      <c r="L40" s="128">
        <v>838814.44</v>
      </c>
      <c r="M40" s="128"/>
      <c r="N40" s="128"/>
      <c r="O40" s="132">
        <f>SUM(C40:N40)</f>
        <v>7661075.890000001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4"/>
      <c r="F41" s="134"/>
      <c r="G41" s="134"/>
      <c r="H41" s="134"/>
      <c r="I41" s="134"/>
      <c r="J41" s="134"/>
      <c r="K41" s="134"/>
      <c r="L41" s="135"/>
      <c r="M41" s="135"/>
      <c r="N41" s="135"/>
      <c r="O41" s="136"/>
      <c r="P41" s="136"/>
    </row>
    <row r="42" spans="1:16" s="7" customFormat="1" ht="11.25">
      <c r="A42" s="244" t="s">
        <v>15</v>
      </c>
      <c r="B42" s="245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44" t="s">
        <v>18</v>
      </c>
      <c r="B48" s="245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44" t="s">
        <v>66</v>
      </c>
      <c r="B52" s="245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589</v>
      </c>
      <c r="K52" s="21">
        <f t="shared" si="18"/>
        <v>79</v>
      </c>
      <c r="L52" s="21">
        <f t="shared" si="18"/>
        <v>109</v>
      </c>
      <c r="M52" s="21">
        <f t="shared" si="18"/>
        <v>0</v>
      </c>
      <c r="N52" s="21">
        <f t="shared" si="18"/>
        <v>0</v>
      </c>
      <c r="O52" s="22">
        <f>SUM(C52:N52)</f>
        <v>5722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137">
        <v>44</v>
      </c>
      <c r="L53" s="23">
        <v>71</v>
      </c>
      <c r="M53" s="23"/>
      <c r="N53" s="23"/>
      <c r="O53" s="22">
        <f>SUM(C53:N53)</f>
        <v>2966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137">
        <v>35</v>
      </c>
      <c r="L54" s="23">
        <v>38</v>
      </c>
      <c r="M54" s="23"/>
      <c r="N54" s="23"/>
      <c r="O54" s="22">
        <f>SUM(C54:N54)</f>
        <v>2756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44" t="s">
        <v>20</v>
      </c>
      <c r="B56" s="245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/>
      <c r="N57" s="24"/>
      <c r="O57" s="11">
        <f>SUM(C57:L57)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44" t="s">
        <v>75</v>
      </c>
      <c r="B59" s="245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115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3">
      <pane xSplit="1" topLeftCell="D1" activePane="topRight" state="frozen"/>
      <selection pane="topLeft" activeCell="B1" sqref="B1"/>
      <selection pane="topRight" activeCell="L26" sqref="L2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421875" style="0" bestFit="1" customWidth="1"/>
    <col min="12" max="12" width="7.7109375" style="0" customWidth="1"/>
    <col min="13" max="13" width="10.140625" style="0" hidden="1" customWidth="1"/>
    <col min="14" max="14" width="9.421875" style="0" hidden="1" customWidth="1"/>
    <col min="15" max="15" width="10.7109375" style="0" customWidth="1"/>
  </cols>
  <sheetData>
    <row r="2" spans="2:15" ht="25.5" customHeight="1">
      <c r="B2" s="249" t="s">
        <v>100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>
        <v>169</v>
      </c>
      <c r="K5" s="40">
        <v>213</v>
      </c>
      <c r="L5" s="40">
        <v>200</v>
      </c>
      <c r="M5" s="40"/>
      <c r="N5" s="40"/>
      <c r="O5" s="41">
        <f>SUM(C5:N5)</f>
        <v>2225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>
        <v>6</v>
      </c>
      <c r="K6" s="40">
        <v>12</v>
      </c>
      <c r="L6" s="40">
        <v>10</v>
      </c>
      <c r="M6" s="40"/>
      <c r="N6" s="40"/>
      <c r="O6" s="41">
        <f aca="true" t="shared" si="0" ref="O6:O12">SUM(C6:N6)</f>
        <v>170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>
        <v>1</v>
      </c>
      <c r="K7" s="40">
        <v>2</v>
      </c>
      <c r="L7" s="40">
        <v>2</v>
      </c>
      <c r="M7" s="40"/>
      <c r="N7" s="40"/>
      <c r="O7" s="41">
        <f t="shared" si="0"/>
        <v>24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>
        <v>120</v>
      </c>
      <c r="K8" s="40">
        <v>132</v>
      </c>
      <c r="L8" s="40">
        <v>129</v>
      </c>
      <c r="M8" s="40"/>
      <c r="N8" s="40"/>
      <c r="O8" s="41">
        <f t="shared" si="0"/>
        <v>1346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>
        <v>6</v>
      </c>
      <c r="K9" s="40">
        <v>3</v>
      </c>
      <c r="L9" s="40">
        <v>3</v>
      </c>
      <c r="M9" s="40"/>
      <c r="N9" s="40"/>
      <c r="O9" s="41">
        <f t="shared" si="0"/>
        <v>64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>
        <v>5</v>
      </c>
      <c r="K10" s="40">
        <v>12</v>
      </c>
      <c r="L10" s="40">
        <v>0</v>
      </c>
      <c r="M10" s="40"/>
      <c r="N10" s="40"/>
      <c r="O10" s="41">
        <f t="shared" si="0"/>
        <v>90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307</v>
      </c>
      <c r="K12" s="43">
        <f t="shared" si="2"/>
        <v>374</v>
      </c>
      <c r="L12" s="43">
        <f t="shared" si="2"/>
        <v>344</v>
      </c>
      <c r="M12" s="43">
        <f t="shared" si="2"/>
        <v>0</v>
      </c>
      <c r="N12" s="43">
        <f t="shared" si="2"/>
        <v>0</v>
      </c>
      <c r="O12" s="41">
        <f t="shared" si="0"/>
        <v>3919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49" t="s">
        <v>101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>
        <v>16</v>
      </c>
      <c r="K17" s="111">
        <v>12</v>
      </c>
      <c r="L17" s="111">
        <v>10</v>
      </c>
      <c r="M17" s="111"/>
      <c r="N17" s="111"/>
      <c r="O17" s="41">
        <f>SUM(C17:N17)</f>
        <v>157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>
        <v>10</v>
      </c>
      <c r="K18" s="112">
        <v>8</v>
      </c>
      <c r="L18" s="112">
        <v>15</v>
      </c>
      <c r="M18" s="112"/>
      <c r="N18" s="112"/>
      <c r="O18" s="41">
        <f aca="true" t="shared" si="3" ref="O18:O25">SUM(C18:N18)</f>
        <v>95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>
        <v>0</v>
      </c>
      <c r="K19" s="111">
        <v>3</v>
      </c>
      <c r="L19" s="111">
        <v>7</v>
      </c>
      <c r="M19" s="111"/>
      <c r="N19" s="111"/>
      <c r="O19" s="41">
        <f t="shared" si="3"/>
        <v>14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>
        <v>43</v>
      </c>
      <c r="K20" s="111">
        <v>28</v>
      </c>
      <c r="L20" s="111">
        <v>17</v>
      </c>
      <c r="M20" s="111"/>
      <c r="N20" s="111"/>
      <c r="O20" s="41">
        <f t="shared" si="3"/>
        <v>385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>
        <v>2</v>
      </c>
      <c r="K21" s="111">
        <v>2</v>
      </c>
      <c r="L21" s="111">
        <v>1</v>
      </c>
      <c r="M21" s="111"/>
      <c r="N21" s="111"/>
      <c r="O21" s="41">
        <f t="shared" si="3"/>
        <v>15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>
        <v>3</v>
      </c>
      <c r="K22" s="111">
        <v>3</v>
      </c>
      <c r="L22" s="111">
        <v>2</v>
      </c>
      <c r="M22" s="111"/>
      <c r="N22" s="111"/>
      <c r="O22" s="41">
        <f t="shared" si="3"/>
        <v>25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>
        <v>0</v>
      </c>
      <c r="K24" s="111">
        <v>0</v>
      </c>
      <c r="L24" s="111">
        <v>0</v>
      </c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>
        <v>0</v>
      </c>
      <c r="L25" s="111">
        <v>0</v>
      </c>
      <c r="M25" s="111"/>
      <c r="N25" s="111"/>
      <c r="O25" s="41">
        <f t="shared" si="3"/>
        <v>1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75</v>
      </c>
      <c r="K26" s="46">
        <f t="shared" si="5"/>
        <v>56</v>
      </c>
      <c r="L26" s="46">
        <f t="shared" si="5"/>
        <v>52</v>
      </c>
      <c r="M26" s="46">
        <f t="shared" si="5"/>
        <v>0</v>
      </c>
      <c r="N26" s="46">
        <f t="shared" si="5"/>
        <v>0</v>
      </c>
      <c r="O26" s="41">
        <f>SUM(C26:N26)</f>
        <v>694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49" t="s">
        <v>102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>
        <v>7</v>
      </c>
      <c r="K31" s="111">
        <v>9</v>
      </c>
      <c r="L31" s="111">
        <v>10</v>
      </c>
      <c r="M31" s="111"/>
      <c r="N31" s="111"/>
      <c r="O31" s="41">
        <f>SUM(C31:N31)</f>
        <v>92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7</v>
      </c>
      <c r="K32" s="46">
        <f t="shared" si="6"/>
        <v>9</v>
      </c>
      <c r="L32" s="46">
        <f t="shared" si="6"/>
        <v>10</v>
      </c>
      <c r="M32" s="46">
        <f t="shared" si="6"/>
        <v>0</v>
      </c>
      <c r="N32" s="46">
        <f>N31</f>
        <v>0</v>
      </c>
      <c r="O32" s="41">
        <f>SUM(C32:N32)</f>
        <v>92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F17" sqref="F17:G17"/>
      <selection pane="topRight" activeCell="D18" sqref="D18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2" width="10.28125" style="38" customWidth="1"/>
    <col min="13" max="14" width="10.28125" style="38" hidden="1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51" t="s">
        <v>103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>
        <v>509073.49</v>
      </c>
      <c r="K4" s="113">
        <v>375909.52</v>
      </c>
      <c r="L4" s="113">
        <v>586174.29</v>
      </c>
      <c r="M4" s="113"/>
      <c r="N4" s="113"/>
      <c r="O4" s="52">
        <f>SUM(D4:N4)</f>
        <v>5116849.36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>
        <v>26988.57</v>
      </c>
      <c r="K5" s="113">
        <v>400173.49</v>
      </c>
      <c r="L5" s="113">
        <v>252640.15</v>
      </c>
      <c r="M5" s="113"/>
      <c r="N5" s="113"/>
      <c r="O5" s="52">
        <f>SUM(D5:N5)</f>
        <v>1822699.35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536062.0599999999</v>
      </c>
      <c r="K7" s="60">
        <f t="shared" si="1"/>
        <v>776083.01</v>
      </c>
      <c r="L7" s="60">
        <f t="shared" si="1"/>
        <v>838814.4400000001</v>
      </c>
      <c r="M7" s="60">
        <f t="shared" si="1"/>
        <v>0</v>
      </c>
      <c r="N7" s="60">
        <f t="shared" si="1"/>
        <v>0</v>
      </c>
      <c r="O7" s="52">
        <f>SUM(C7:N7)</f>
        <v>7661075.85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50" t="s">
        <v>42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29">
        <v>156152</v>
      </c>
      <c r="K13" s="129">
        <v>154307</v>
      </c>
      <c r="L13" s="129">
        <v>144060</v>
      </c>
      <c r="M13" s="118"/>
      <c r="N13" s="118"/>
      <c r="O13" s="67">
        <f>SUM(C13:N13)</f>
        <v>1657928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29">
        <v>13736</v>
      </c>
      <c r="K14" s="129">
        <v>8277</v>
      </c>
      <c r="L14" s="129">
        <v>8979</v>
      </c>
      <c r="M14" s="118"/>
      <c r="N14" s="118"/>
      <c r="O14" s="67">
        <f>SUM(C14:N14)</f>
        <v>117556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29">
        <v>1736</v>
      </c>
      <c r="K15" s="129">
        <v>1813</v>
      </c>
      <c r="L15" s="129">
        <v>1258</v>
      </c>
      <c r="M15" s="118"/>
      <c r="N15" s="118"/>
      <c r="O15" s="67">
        <f>SUM(C15:N15)</f>
        <v>30854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171624</v>
      </c>
      <c r="K16" s="115">
        <f t="shared" si="2"/>
        <v>164397</v>
      </c>
      <c r="L16" s="115">
        <f t="shared" si="2"/>
        <v>154297</v>
      </c>
      <c r="M16" s="115">
        <f t="shared" si="2"/>
        <v>0</v>
      </c>
      <c r="N16" s="115">
        <f t="shared" si="2"/>
        <v>0</v>
      </c>
      <c r="O16" s="67">
        <f>SUM(C16:N16)</f>
        <v>1806338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50" t="s">
        <v>104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>
        <v>29080.355</v>
      </c>
      <c r="K24" s="138">
        <v>14708.562</v>
      </c>
      <c r="L24" s="138">
        <v>14420.793</v>
      </c>
      <c r="M24" s="116"/>
      <c r="N24" s="116"/>
      <c r="O24" s="77">
        <f>SUM(C24:N24)</f>
        <v>313602.883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29080.355</v>
      </c>
      <c r="K25" s="79">
        <f t="shared" si="4"/>
        <v>14708.562</v>
      </c>
      <c r="L25" s="79">
        <f t="shared" si="4"/>
        <v>14420.793</v>
      </c>
      <c r="M25" s="79">
        <f t="shared" si="4"/>
        <v>0</v>
      </c>
      <c r="N25" s="79">
        <f t="shared" si="4"/>
        <v>0</v>
      </c>
      <c r="O25" s="77">
        <f>SUM(C25:N25)</f>
        <v>313602.883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50" t="s">
        <v>105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>
        <v>0</v>
      </c>
      <c r="K31" s="86">
        <v>22.68</v>
      </c>
      <c r="L31" s="86">
        <v>79.88</v>
      </c>
      <c r="M31" s="86"/>
      <c r="N31" s="86"/>
      <c r="O31" s="82">
        <f>SUM(C31:N31)</f>
        <v>1179.58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>
        <v>0</v>
      </c>
      <c r="K32" s="86">
        <v>1316.9</v>
      </c>
      <c r="L32" s="86">
        <v>0</v>
      </c>
      <c r="M32" s="86"/>
      <c r="N32" s="86"/>
      <c r="O32" s="82">
        <f>SUM(C32:N32)</f>
        <v>3838.37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>
        <v>15775.49</v>
      </c>
      <c r="K34" s="81">
        <v>0</v>
      </c>
      <c r="L34" s="81">
        <v>0</v>
      </c>
      <c r="M34" s="81"/>
      <c r="N34" s="81"/>
      <c r="O34" s="82">
        <f t="shared" si="5"/>
        <v>58377.34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>
        <v>5240.086</v>
      </c>
      <c r="K37" s="81">
        <v>0</v>
      </c>
      <c r="L37" s="81">
        <v>5198.486</v>
      </c>
      <c r="M37" s="81"/>
      <c r="N37" s="81"/>
      <c r="O37" s="82">
        <f t="shared" si="5"/>
        <v>15812.132000000001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21015.576</v>
      </c>
      <c r="K38" s="88">
        <f t="shared" si="6"/>
        <v>1339.5800000000002</v>
      </c>
      <c r="L38" s="88">
        <f>+L37+L31+L35+L34+L32+L33</f>
        <v>5278.366</v>
      </c>
      <c r="M38" s="88">
        <f t="shared" si="6"/>
        <v>0</v>
      </c>
      <c r="N38" s="88">
        <f t="shared" si="6"/>
        <v>0</v>
      </c>
      <c r="O38" s="82">
        <f t="shared" si="5"/>
        <v>79207.42199999999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50" t="s">
        <v>106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>
        <v>1694.95</v>
      </c>
      <c r="K44" s="81">
        <v>0</v>
      </c>
      <c r="L44" s="81">
        <v>1446.1</v>
      </c>
      <c r="M44" s="81"/>
      <c r="N44" s="81"/>
      <c r="O44" s="82">
        <f aca="true" t="shared" si="7" ref="O44:O50">SUM(C44:N44)</f>
        <v>4174.977000000001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>
        <v>143</v>
      </c>
      <c r="K45" s="81">
        <v>114.61</v>
      </c>
      <c r="L45" s="81">
        <v>0</v>
      </c>
      <c r="M45" s="81"/>
      <c r="N45" s="81"/>
      <c r="O45" s="82">
        <f t="shared" si="7"/>
        <v>2521.1200000000003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>
        <v>778.1</v>
      </c>
      <c r="K46" s="84">
        <v>1221.7</v>
      </c>
      <c r="L46" s="84">
        <v>622.85</v>
      </c>
      <c r="M46" s="84"/>
      <c r="N46" s="84"/>
      <c r="O46" s="82">
        <f t="shared" si="7"/>
        <v>7039.43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>
        <v>1992.72</v>
      </c>
      <c r="K49" s="122">
        <v>1890.3</v>
      </c>
      <c r="L49" s="122">
        <v>1470.02</v>
      </c>
      <c r="M49" s="122"/>
      <c r="N49" s="122"/>
      <c r="O49" s="82">
        <f t="shared" si="7"/>
        <v>26597.058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4608.77</v>
      </c>
      <c r="K50" s="121">
        <f t="shared" si="8"/>
        <v>3226.6099999999997</v>
      </c>
      <c r="L50" s="121">
        <f t="shared" si="8"/>
        <v>3538.97</v>
      </c>
      <c r="M50" s="121">
        <f t="shared" si="8"/>
        <v>0</v>
      </c>
      <c r="N50" s="121">
        <f t="shared" si="8"/>
        <v>0</v>
      </c>
      <c r="O50" s="82">
        <f t="shared" si="7"/>
        <v>40342.58500000001</v>
      </c>
    </row>
    <row r="51" ht="12">
      <c r="B51" s="63" t="s">
        <v>41</v>
      </c>
    </row>
    <row r="52" spans="2:15" ht="12">
      <c r="B52" s="250" t="s">
        <v>107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>
        <v>589</v>
      </c>
      <c r="K55" s="92">
        <v>79</v>
      </c>
      <c r="L55" s="92">
        <v>109</v>
      </c>
      <c r="M55" s="92"/>
      <c r="N55" s="92"/>
      <c r="O55" s="93">
        <f>SUM(C55:N55)</f>
        <v>5722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589</v>
      </c>
      <c r="K57" s="91">
        <f t="shared" si="9"/>
        <v>79</v>
      </c>
      <c r="L57" s="91">
        <f t="shared" si="9"/>
        <v>109</v>
      </c>
      <c r="M57" s="91">
        <f t="shared" si="9"/>
        <v>0</v>
      </c>
      <c r="N57" s="91">
        <f t="shared" si="9"/>
        <v>0</v>
      </c>
      <c r="O57" s="93">
        <f>SUM(C57:N57)</f>
        <v>5722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11.421875" defaultRowHeight="12.75"/>
  <cols>
    <col min="1" max="1" width="28.8515625" style="140" bestFit="1" customWidth="1"/>
    <col min="2" max="2" width="8.00390625" style="140" customWidth="1"/>
    <col min="3" max="3" width="8.140625" style="140" customWidth="1"/>
    <col min="4" max="4" width="9.140625" style="140" customWidth="1"/>
    <col min="5" max="5" width="8.7109375" style="140" customWidth="1"/>
    <col min="6" max="6" width="10.421875" style="140" customWidth="1"/>
    <col min="7" max="7" width="9.28125" style="140" customWidth="1"/>
    <col min="8" max="8" width="9.00390625" style="140" hidden="1" customWidth="1"/>
    <col min="9" max="10" width="12.140625" style="140" bestFit="1" customWidth="1"/>
    <col min="11" max="16384" width="11.421875" style="140" customWidth="1"/>
  </cols>
  <sheetData>
    <row r="1" ht="12.75">
      <c r="E1" s="140" t="s">
        <v>117</v>
      </c>
    </row>
    <row r="2" ht="12.75">
      <c r="E2" s="140" t="s">
        <v>118</v>
      </c>
    </row>
    <row r="3" ht="12.75">
      <c r="K3" s="140" t="s">
        <v>119</v>
      </c>
    </row>
    <row r="4" ht="3" customHeight="1"/>
    <row r="5" spans="1:11" ht="12.75">
      <c r="A5" s="141" t="s">
        <v>120</v>
      </c>
      <c r="B5" s="142" t="s">
        <v>121</v>
      </c>
      <c r="I5" s="143" t="s">
        <v>122</v>
      </c>
      <c r="J5" s="252" t="s">
        <v>233</v>
      </c>
      <c r="K5" s="252"/>
    </row>
    <row r="6" spans="9:11" ht="12.75">
      <c r="I6" s="143" t="s">
        <v>123</v>
      </c>
      <c r="J6" s="252">
        <v>2010</v>
      </c>
      <c r="K6" s="252"/>
    </row>
    <row r="7" ht="15.75" thickBot="1">
      <c r="E7" s="144" t="s">
        <v>124</v>
      </c>
    </row>
    <row r="8" spans="1:12" ht="13.5" thickBot="1">
      <c r="A8" s="253" t="s">
        <v>125</v>
      </c>
      <c r="B8" s="254" t="s">
        <v>5</v>
      </c>
      <c r="C8" s="254"/>
      <c r="D8" s="254"/>
      <c r="E8" s="254"/>
      <c r="F8" s="254"/>
      <c r="G8" s="254"/>
      <c r="I8" s="254" t="s">
        <v>126</v>
      </c>
      <c r="J8" s="254"/>
      <c r="K8" s="254"/>
      <c r="L8" s="143"/>
    </row>
    <row r="9" spans="1:11" ht="13.5" thickBot="1">
      <c r="A9" s="253"/>
      <c r="B9" s="255" t="s">
        <v>16</v>
      </c>
      <c r="C9" s="255"/>
      <c r="D9" s="255" t="s">
        <v>17</v>
      </c>
      <c r="E9" s="255"/>
      <c r="F9" s="255" t="s">
        <v>127</v>
      </c>
      <c r="G9" s="255"/>
      <c r="I9" s="147" t="s">
        <v>128</v>
      </c>
      <c r="J9" s="147" t="s">
        <v>129</v>
      </c>
      <c r="K9" s="147" t="s">
        <v>127</v>
      </c>
    </row>
    <row r="10" spans="1:11" ht="13.5" thickBot="1">
      <c r="A10" s="253"/>
      <c r="B10" s="255" t="s">
        <v>130</v>
      </c>
      <c r="C10" s="255"/>
      <c r="D10" s="255" t="s">
        <v>130</v>
      </c>
      <c r="E10" s="255"/>
      <c r="F10" s="255" t="s">
        <v>131</v>
      </c>
      <c r="G10" s="255"/>
      <c r="I10" s="147" t="s">
        <v>130</v>
      </c>
      <c r="J10" s="147" t="s">
        <v>130</v>
      </c>
      <c r="K10" s="147" t="s">
        <v>131</v>
      </c>
    </row>
    <row r="11" spans="1:11" ht="13.5" thickBot="1">
      <c r="A11" s="148" t="s">
        <v>132</v>
      </c>
      <c r="B11" s="256">
        <v>79.88</v>
      </c>
      <c r="C11" s="257"/>
      <c r="D11" s="258"/>
      <c r="E11" s="258"/>
      <c r="F11" s="259">
        <v>1</v>
      </c>
      <c r="G11" s="259"/>
      <c r="H11" s="143"/>
      <c r="I11" s="149">
        <v>1446.1</v>
      </c>
      <c r="J11" s="149"/>
      <c r="K11" s="146">
        <v>4</v>
      </c>
    </row>
    <row r="12" spans="1:11" ht="13.5" thickBot="1">
      <c r="A12" s="150" t="s">
        <v>133</v>
      </c>
      <c r="B12" s="256"/>
      <c r="C12" s="257"/>
      <c r="D12" s="256"/>
      <c r="E12" s="257"/>
      <c r="F12" s="260"/>
      <c r="G12" s="261"/>
      <c r="H12" s="143"/>
      <c r="I12" s="149">
        <v>10237</v>
      </c>
      <c r="J12" s="149">
        <v>144060</v>
      </c>
      <c r="K12" s="151">
        <v>341</v>
      </c>
    </row>
    <row r="13" spans="1:11" ht="13.5" thickBot="1">
      <c r="A13" s="148" t="s">
        <v>134</v>
      </c>
      <c r="B13" s="256"/>
      <c r="C13" s="257"/>
      <c r="D13" s="258"/>
      <c r="E13" s="258"/>
      <c r="F13" s="259"/>
      <c r="G13" s="259"/>
      <c r="I13" s="149"/>
      <c r="J13" s="149"/>
      <c r="K13" s="146"/>
    </row>
    <row r="14" spans="1:11" ht="13.5" thickBot="1">
      <c r="A14" s="148" t="s">
        <v>135</v>
      </c>
      <c r="B14" s="256"/>
      <c r="C14" s="257"/>
      <c r="D14" s="262"/>
      <c r="E14" s="263"/>
      <c r="F14" s="260"/>
      <c r="G14" s="261"/>
      <c r="I14" s="149"/>
      <c r="J14" s="149"/>
      <c r="K14" s="146"/>
    </row>
    <row r="15" spans="1:11" ht="13.5" thickBot="1">
      <c r="A15" s="148" t="s">
        <v>136</v>
      </c>
      <c r="B15" s="264"/>
      <c r="C15" s="264"/>
      <c r="D15" s="265"/>
      <c r="E15" s="266"/>
      <c r="F15" s="259"/>
      <c r="G15" s="259"/>
      <c r="I15" s="149"/>
      <c r="J15" s="149"/>
      <c r="K15" s="146"/>
    </row>
    <row r="16" spans="1:11" ht="13.5" thickBot="1">
      <c r="A16" s="150" t="s">
        <v>137</v>
      </c>
      <c r="B16" s="264"/>
      <c r="C16" s="264"/>
      <c r="D16" s="267"/>
      <c r="E16" s="267"/>
      <c r="F16" s="259"/>
      <c r="G16" s="259"/>
      <c r="H16" s="143"/>
      <c r="I16" s="149"/>
      <c r="J16" s="149">
        <v>622.85</v>
      </c>
      <c r="K16" s="146">
        <v>1</v>
      </c>
    </row>
    <row r="17" spans="1:11" ht="13.5" thickBot="1">
      <c r="A17" s="150" t="s">
        <v>138</v>
      </c>
      <c r="B17" s="264"/>
      <c r="C17" s="264"/>
      <c r="D17" s="267"/>
      <c r="E17" s="267"/>
      <c r="F17" s="259"/>
      <c r="G17" s="259"/>
      <c r="H17" s="143"/>
      <c r="I17" s="149"/>
      <c r="J17" s="149"/>
      <c r="K17" s="146"/>
    </row>
    <row r="18" spans="1:11" ht="15" customHeight="1" thickBot="1">
      <c r="A18" s="153" t="s">
        <v>139</v>
      </c>
      <c r="B18" s="256">
        <v>5198.186</v>
      </c>
      <c r="C18" s="257"/>
      <c r="D18" s="267"/>
      <c r="E18" s="267"/>
      <c r="F18" s="260">
        <v>1</v>
      </c>
      <c r="G18" s="261"/>
      <c r="H18" s="143"/>
      <c r="I18" s="149">
        <v>713.74</v>
      </c>
      <c r="J18" s="154">
        <v>756.28</v>
      </c>
      <c r="K18" s="146">
        <v>5</v>
      </c>
    </row>
    <row r="19" spans="1:11" ht="16.5" thickBot="1">
      <c r="A19" s="150" t="s">
        <v>140</v>
      </c>
      <c r="B19" s="267"/>
      <c r="C19" s="267"/>
      <c r="D19" s="267"/>
      <c r="E19" s="267"/>
      <c r="F19" s="260"/>
      <c r="G19" s="261"/>
      <c r="H19" s="155"/>
      <c r="I19" s="149">
        <v>14420.793</v>
      </c>
      <c r="J19" s="154"/>
      <c r="K19" s="146">
        <v>3</v>
      </c>
    </row>
    <row r="20" spans="1:11" ht="13.5" thickBot="1">
      <c r="A20" s="156" t="s">
        <v>141</v>
      </c>
      <c r="B20" s="258">
        <f>SUM(B11:C19)</f>
        <v>5278.066</v>
      </c>
      <c r="C20" s="258"/>
      <c r="D20" s="258">
        <f>SUM(D11:E19)</f>
        <v>0</v>
      </c>
      <c r="E20" s="258"/>
      <c r="F20" s="264">
        <f>SUM(F11:G19)</f>
        <v>2</v>
      </c>
      <c r="G20" s="264"/>
      <c r="I20" s="149">
        <f>SUM(I11:I19)</f>
        <v>26817.633</v>
      </c>
      <c r="J20" s="149">
        <f>SUM(J11:J19)</f>
        <v>145439.13</v>
      </c>
      <c r="K20" s="152">
        <f>SUM(K11:K19)</f>
        <v>354</v>
      </c>
    </row>
    <row r="21" spans="1:11" ht="13.5" thickBot="1">
      <c r="A21" s="157"/>
      <c r="B21" s="158"/>
      <c r="C21" s="158"/>
      <c r="D21" s="267"/>
      <c r="E21" s="267"/>
      <c r="F21" s="159"/>
      <c r="G21" s="159"/>
      <c r="I21" s="160"/>
      <c r="J21" s="160"/>
      <c r="K21" s="161"/>
    </row>
    <row r="22" spans="1:11" ht="13.5" thickBot="1">
      <c r="A22" s="162" t="s">
        <v>142</v>
      </c>
      <c r="B22" s="268"/>
      <c r="C22" s="268"/>
      <c r="D22" s="258">
        <v>838814.44</v>
      </c>
      <c r="E22" s="258"/>
      <c r="F22" s="269">
        <v>10</v>
      </c>
      <c r="G22" s="269"/>
      <c r="I22" s="163"/>
      <c r="J22" s="164"/>
      <c r="K22" s="165"/>
    </row>
    <row r="23" spans="1:11" ht="13.5" thickBot="1">
      <c r="A23" s="166" t="s">
        <v>28</v>
      </c>
      <c r="B23" s="270">
        <f>B20+B22</f>
        <v>5278.066</v>
      </c>
      <c r="C23" s="270"/>
      <c r="D23" s="270">
        <f>SUM(D22+D20)</f>
        <v>838814.44</v>
      </c>
      <c r="E23" s="270"/>
      <c r="F23" s="271">
        <f>SUM(F22+F20)</f>
        <v>12</v>
      </c>
      <c r="G23" s="271"/>
      <c r="I23" s="168">
        <f>I20</f>
        <v>26817.633</v>
      </c>
      <c r="J23" s="167">
        <f>J20</f>
        <v>145439.13</v>
      </c>
      <c r="K23" s="169">
        <f>K20+K22</f>
        <v>354</v>
      </c>
    </row>
    <row r="24" spans="1:11" ht="5.25" customHeight="1">
      <c r="A24" s="170"/>
      <c r="B24" s="171"/>
      <c r="C24" s="171"/>
      <c r="D24" s="172"/>
      <c r="E24" s="172"/>
      <c r="F24" s="173"/>
      <c r="G24" s="174"/>
      <c r="I24" s="272"/>
      <c r="J24" s="272"/>
      <c r="K24" s="175"/>
    </row>
    <row r="25" ht="13.5" thickBot="1">
      <c r="A25" s="142"/>
    </row>
    <row r="26" spans="1:11" ht="13.5" thickBot="1">
      <c r="A26" s="255"/>
      <c r="B26" s="253" t="s">
        <v>143</v>
      </c>
      <c r="C26" s="253"/>
      <c r="D26" s="253" t="s">
        <v>144</v>
      </c>
      <c r="E26" s="253"/>
      <c r="F26" s="253" t="s">
        <v>131</v>
      </c>
      <c r="G26" s="253"/>
      <c r="H26" s="176"/>
      <c r="J26" s="255" t="s">
        <v>145</v>
      </c>
      <c r="K26" s="255"/>
    </row>
    <row r="27" spans="1:11" ht="26.25" thickBot="1">
      <c r="A27" s="255"/>
      <c r="B27" s="253"/>
      <c r="C27" s="253"/>
      <c r="D27" s="253"/>
      <c r="E27" s="253"/>
      <c r="F27" s="145" t="s">
        <v>146</v>
      </c>
      <c r="G27" s="145" t="s">
        <v>147</v>
      </c>
      <c r="J27" s="148" t="s">
        <v>148</v>
      </c>
      <c r="K27" s="148" t="s">
        <v>149</v>
      </c>
    </row>
    <row r="28" spans="1:11" ht="13.5" thickBot="1">
      <c r="A28" s="148" t="s">
        <v>150</v>
      </c>
      <c r="B28" s="177">
        <v>71</v>
      </c>
      <c r="C28" s="177">
        <v>38</v>
      </c>
      <c r="D28" s="145"/>
      <c r="E28" s="145"/>
      <c r="F28" s="145"/>
      <c r="G28" s="145"/>
      <c r="H28" s="157"/>
      <c r="J28" s="178"/>
      <c r="K28" s="178"/>
    </row>
    <row r="29" spans="1:11" ht="13.5" thickBot="1">
      <c r="A29" s="148" t="s">
        <v>151</v>
      </c>
      <c r="B29" s="148" t="s">
        <v>128</v>
      </c>
      <c r="C29" s="147" t="s">
        <v>129</v>
      </c>
      <c r="D29" s="148" t="s">
        <v>128</v>
      </c>
      <c r="E29" s="148" t="s">
        <v>129</v>
      </c>
      <c r="F29" s="147" t="s">
        <v>128</v>
      </c>
      <c r="G29" s="148" t="s">
        <v>129</v>
      </c>
      <c r="H29" s="157"/>
      <c r="J29" s="157"/>
      <c r="K29" s="157"/>
    </row>
    <row r="30" spans="2:11" ht="13.5" thickBot="1">
      <c r="B30" s="273" t="s">
        <v>143</v>
      </c>
      <c r="C30" s="274"/>
      <c r="D30" s="274"/>
      <c r="E30" s="275"/>
      <c r="F30" s="148"/>
      <c r="G30" s="148"/>
      <c r="H30" s="157"/>
      <c r="J30" s="157"/>
      <c r="K30" s="157"/>
    </row>
    <row r="31" spans="1:11" ht="13.5" thickBot="1">
      <c r="A31" s="276" t="s">
        <v>152</v>
      </c>
      <c r="B31" s="148" t="s">
        <v>153</v>
      </c>
      <c r="C31" s="273" t="s">
        <v>77</v>
      </c>
      <c r="D31" s="275"/>
      <c r="E31" s="273" t="s">
        <v>78</v>
      </c>
      <c r="F31" s="275"/>
      <c r="G31" s="148" t="s">
        <v>28</v>
      </c>
      <c r="H31" s="157"/>
      <c r="J31" s="157"/>
      <c r="K31" s="157"/>
    </row>
    <row r="32" spans="1:11" ht="13.5" thickBot="1">
      <c r="A32" s="277"/>
      <c r="B32" s="147"/>
      <c r="C32" s="273">
        <v>0</v>
      </c>
      <c r="D32" s="275"/>
      <c r="E32" s="273">
        <v>0</v>
      </c>
      <c r="F32" s="275"/>
      <c r="G32" s="146">
        <f>B32+C32+E32</f>
        <v>0</v>
      </c>
      <c r="H32" s="157"/>
      <c r="J32" s="157"/>
      <c r="K32" s="157"/>
    </row>
    <row r="33" s="142" customFormat="1" ht="12.75">
      <c r="A33" s="142" t="s">
        <v>154</v>
      </c>
    </row>
    <row r="34" s="142" customFormat="1" ht="12.75">
      <c r="A34" s="142" t="s">
        <v>155</v>
      </c>
    </row>
    <row r="35" ht="12.75">
      <c r="A35" s="142" t="s">
        <v>23</v>
      </c>
    </row>
    <row r="36" ht="13.5" thickBot="1"/>
    <row r="37" spans="1:7" ht="13.5" thickBot="1">
      <c r="A37" s="281" t="s">
        <v>156</v>
      </c>
      <c r="B37" s="281"/>
      <c r="C37" s="281"/>
      <c r="D37" s="281"/>
      <c r="E37" s="281"/>
      <c r="F37" s="255"/>
      <c r="G37" s="255"/>
    </row>
    <row r="38" spans="1:9" ht="13.5" thickBot="1">
      <c r="A38" s="281" t="s">
        <v>157</v>
      </c>
      <c r="B38" s="281"/>
      <c r="C38" s="281"/>
      <c r="D38" s="281"/>
      <c r="E38" s="281"/>
      <c r="F38" s="255"/>
      <c r="G38" s="255"/>
      <c r="H38" s="140" t="s">
        <v>158</v>
      </c>
      <c r="I38" s="180" t="s">
        <v>159</v>
      </c>
    </row>
    <row r="39" spans="1:9" ht="13.5" thickBot="1">
      <c r="A39" s="179" t="s">
        <v>160</v>
      </c>
      <c r="B39" s="179"/>
      <c r="C39" s="179"/>
      <c r="D39" s="179"/>
      <c r="E39" s="179"/>
      <c r="F39" s="147"/>
      <c r="G39" s="147"/>
      <c r="I39" s="181"/>
    </row>
    <row r="40" spans="1:9" ht="13.5" thickBot="1">
      <c r="A40" s="281" t="s">
        <v>161</v>
      </c>
      <c r="B40" s="281"/>
      <c r="C40" s="281"/>
      <c r="D40" s="281"/>
      <c r="E40" s="281"/>
      <c r="F40" s="255"/>
      <c r="G40" s="255"/>
      <c r="I40" s="181"/>
    </row>
    <row r="41" spans="1:9" ht="13.5" thickBot="1">
      <c r="A41" s="278" t="s">
        <v>162</v>
      </c>
      <c r="B41" s="279"/>
      <c r="C41" s="279"/>
      <c r="D41" s="279"/>
      <c r="E41" s="280"/>
      <c r="F41" s="255"/>
      <c r="G41" s="255"/>
      <c r="H41" s="140" t="s">
        <v>163</v>
      </c>
      <c r="I41" s="180" t="s">
        <v>164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B34" sqref="B34"/>
    </sheetView>
  </sheetViews>
  <sheetFormatPr defaultColWidth="11.421875" defaultRowHeight="12.75"/>
  <cols>
    <col min="1" max="1" width="7.28125" style="140" customWidth="1"/>
    <col min="2" max="2" width="8.421875" style="140" customWidth="1"/>
    <col min="3" max="4" width="11.421875" style="140" customWidth="1"/>
    <col min="5" max="5" width="9.8515625" style="140" customWidth="1"/>
    <col min="6" max="6" width="9.28125" style="140" customWidth="1"/>
    <col min="7" max="7" width="6.140625" style="140" customWidth="1"/>
    <col min="8" max="9" width="11.421875" style="140" customWidth="1"/>
    <col min="10" max="10" width="7.421875" style="140" customWidth="1"/>
    <col min="11" max="11" width="6.8515625" style="140" customWidth="1"/>
    <col min="12" max="13" width="6.421875" style="140" customWidth="1"/>
    <col min="14" max="16384" width="11.421875" style="140" customWidth="1"/>
  </cols>
  <sheetData>
    <row r="1" spans="4:12" ht="12.75">
      <c r="D1" s="140" t="s">
        <v>117</v>
      </c>
      <c r="L1" s="140" t="s">
        <v>165</v>
      </c>
    </row>
    <row r="2" ht="12.75">
      <c r="D2" s="140" t="s">
        <v>166</v>
      </c>
    </row>
    <row r="3" spans="10:13" ht="12.75">
      <c r="J3" s="141" t="s">
        <v>122</v>
      </c>
      <c r="K3" s="282">
        <v>40452</v>
      </c>
      <c r="L3" s="252"/>
      <c r="M3" s="252"/>
    </row>
    <row r="4" spans="10:13" ht="12.75">
      <c r="J4" s="141" t="s">
        <v>123</v>
      </c>
      <c r="K4" s="252">
        <v>2010</v>
      </c>
      <c r="L4" s="252"/>
      <c r="M4" s="252"/>
    </row>
    <row r="5" spans="2:7" ht="12.75">
      <c r="B5" s="140" t="s">
        <v>167</v>
      </c>
      <c r="C5" s="142" t="s">
        <v>168</v>
      </c>
      <c r="G5" s="142" t="s">
        <v>169</v>
      </c>
    </row>
    <row r="6" spans="2:13" ht="13.5" thickBot="1">
      <c r="B6" s="182"/>
      <c r="C6" s="183" t="s">
        <v>16</v>
      </c>
      <c r="D6" s="184"/>
      <c r="E6" s="184"/>
      <c r="F6" s="184"/>
      <c r="G6" s="184"/>
      <c r="H6" s="183" t="s">
        <v>17</v>
      </c>
      <c r="I6" s="184"/>
      <c r="J6" s="184"/>
      <c r="K6" s="184"/>
      <c r="L6" s="184"/>
      <c r="M6" s="185"/>
    </row>
    <row r="7" spans="2:15" ht="13.5" thickBot="1">
      <c r="B7" s="186"/>
      <c r="C7" s="255" t="s">
        <v>170</v>
      </c>
      <c r="D7" s="255"/>
      <c r="E7" s="255"/>
      <c r="F7" s="283" t="s">
        <v>171</v>
      </c>
      <c r="G7" s="283" t="s">
        <v>172</v>
      </c>
      <c r="H7" s="255" t="s">
        <v>170</v>
      </c>
      <c r="I7" s="255"/>
      <c r="J7" s="255"/>
      <c r="K7" s="283" t="s">
        <v>171</v>
      </c>
      <c r="L7" s="283" t="s">
        <v>172</v>
      </c>
      <c r="M7" s="188"/>
      <c r="N7" s="189"/>
      <c r="O7" s="189"/>
    </row>
    <row r="8" spans="2:15" ht="13.5" thickBot="1">
      <c r="B8" s="186"/>
      <c r="C8" s="148" t="s">
        <v>173</v>
      </c>
      <c r="D8" s="148" t="s">
        <v>174</v>
      </c>
      <c r="E8" s="190" t="s">
        <v>114</v>
      </c>
      <c r="F8" s="276"/>
      <c r="G8" s="283"/>
      <c r="H8" s="148" t="s">
        <v>173</v>
      </c>
      <c r="I8" s="148" t="s">
        <v>174</v>
      </c>
      <c r="J8" s="190" t="s">
        <v>114</v>
      </c>
      <c r="K8" s="276"/>
      <c r="L8" s="283"/>
      <c r="M8" s="188"/>
      <c r="N8" s="189"/>
      <c r="O8" s="189"/>
    </row>
    <row r="9" spans="2:15" ht="13.5" thickBot="1">
      <c r="B9" s="186" t="s">
        <v>175</v>
      </c>
      <c r="C9" s="146"/>
      <c r="D9" s="191"/>
      <c r="E9" s="146"/>
      <c r="F9" s="285"/>
      <c r="G9" s="192"/>
      <c r="H9" s="146"/>
      <c r="I9" s="191"/>
      <c r="J9" s="146"/>
      <c r="K9" s="193"/>
      <c r="L9" s="194"/>
      <c r="M9" s="195"/>
      <c r="N9" s="157"/>
      <c r="O9" s="157"/>
    </row>
    <row r="10" spans="2:15" ht="13.5" thickBot="1">
      <c r="B10" s="186" t="s">
        <v>176</v>
      </c>
      <c r="C10" s="146"/>
      <c r="D10" s="148"/>
      <c r="E10" s="196"/>
      <c r="F10" s="286"/>
      <c r="G10" s="148"/>
      <c r="H10" s="146"/>
      <c r="I10" s="148"/>
      <c r="J10" s="197"/>
      <c r="K10" s="198"/>
      <c r="L10" s="199"/>
      <c r="M10" s="195"/>
      <c r="N10" s="157"/>
      <c r="O10" s="157"/>
    </row>
    <row r="11" spans="2:15" ht="12.75">
      <c r="B11" s="186"/>
      <c r="C11" s="200"/>
      <c r="D11" s="157"/>
      <c r="E11" s="200"/>
      <c r="F11" s="201"/>
      <c r="G11" s="157"/>
      <c r="H11" s="200"/>
      <c r="I11" s="157"/>
      <c r="J11" s="200"/>
      <c r="K11" s="200"/>
      <c r="L11" s="157"/>
      <c r="M11" s="195"/>
      <c r="N11" s="157"/>
      <c r="O11" s="157"/>
    </row>
    <row r="12" spans="2:13" ht="12.75">
      <c r="B12" s="186"/>
      <c r="D12" s="142"/>
      <c r="E12" s="142"/>
      <c r="F12" s="142"/>
      <c r="G12" s="142" t="s">
        <v>177</v>
      </c>
      <c r="H12" s="142"/>
      <c r="I12" s="142"/>
      <c r="J12" s="142"/>
      <c r="K12" s="142"/>
      <c r="L12" s="142"/>
      <c r="M12" s="195"/>
    </row>
    <row r="13" spans="2:13" ht="13.5" thickBot="1">
      <c r="B13" s="186"/>
      <c r="C13" s="157" t="s">
        <v>178</v>
      </c>
      <c r="D13" s="157"/>
      <c r="E13" s="157"/>
      <c r="F13" s="157"/>
      <c r="G13" s="157"/>
      <c r="H13" s="157" t="s">
        <v>179</v>
      </c>
      <c r="I13" s="157"/>
      <c r="J13" s="157"/>
      <c r="K13" s="157"/>
      <c r="L13" s="157"/>
      <c r="M13" s="195"/>
    </row>
    <row r="14" spans="2:15" ht="13.5" thickBot="1">
      <c r="B14" s="186"/>
      <c r="C14" s="255" t="s">
        <v>170</v>
      </c>
      <c r="D14" s="255"/>
      <c r="E14" s="255"/>
      <c r="F14" s="283" t="s">
        <v>144</v>
      </c>
      <c r="G14" s="283" t="s">
        <v>172</v>
      </c>
      <c r="H14" s="255" t="s">
        <v>170</v>
      </c>
      <c r="I14" s="255"/>
      <c r="J14" s="255"/>
      <c r="K14" s="283" t="s">
        <v>144</v>
      </c>
      <c r="L14" s="283" t="s">
        <v>172</v>
      </c>
      <c r="M14" s="188"/>
      <c r="N14" s="189"/>
      <c r="O14" s="189"/>
    </row>
    <row r="15" spans="2:15" ht="13.5" thickBot="1">
      <c r="B15" s="186"/>
      <c r="C15" s="148" t="s">
        <v>173</v>
      </c>
      <c r="D15" s="148" t="s">
        <v>174</v>
      </c>
      <c r="E15" s="148" t="s">
        <v>114</v>
      </c>
      <c r="F15" s="283"/>
      <c r="G15" s="283"/>
      <c r="H15" s="148" t="s">
        <v>173</v>
      </c>
      <c r="I15" s="148" t="s">
        <v>174</v>
      </c>
      <c r="J15" s="148" t="s">
        <v>114</v>
      </c>
      <c r="K15" s="283"/>
      <c r="L15" s="283"/>
      <c r="M15" s="188"/>
      <c r="N15" s="189"/>
      <c r="O15" s="189"/>
    </row>
    <row r="16" spans="2:15" ht="13.5" thickBot="1">
      <c r="B16" s="186" t="s">
        <v>180</v>
      </c>
      <c r="C16" s="148"/>
      <c r="D16" s="148"/>
      <c r="E16" s="148"/>
      <c r="F16" s="202"/>
      <c r="G16" s="187"/>
      <c r="H16" s="148"/>
      <c r="I16" s="148"/>
      <c r="J16" s="156"/>
      <c r="K16" s="203"/>
      <c r="L16" s="187"/>
      <c r="M16" s="188"/>
      <c r="N16" s="189"/>
      <c r="O16" s="189"/>
    </row>
    <row r="17" spans="2:15" ht="13.5" thickBot="1">
      <c r="B17" s="186" t="s">
        <v>175</v>
      </c>
      <c r="C17" s="148"/>
      <c r="D17" s="148"/>
      <c r="E17" s="156"/>
      <c r="F17" s="156"/>
      <c r="G17" s="148"/>
      <c r="H17" s="148"/>
      <c r="I17" s="148"/>
      <c r="J17" s="156"/>
      <c r="K17" s="156"/>
      <c r="L17" s="148"/>
      <c r="M17" s="195"/>
      <c r="N17" s="157"/>
      <c r="O17" s="157"/>
    </row>
    <row r="18" spans="2:15" ht="13.5" thickBot="1">
      <c r="B18" s="186" t="s">
        <v>176</v>
      </c>
      <c r="C18" s="148" t="s">
        <v>181</v>
      </c>
      <c r="D18" s="148"/>
      <c r="E18" s="146"/>
      <c r="F18" s="148"/>
      <c r="G18" s="148"/>
      <c r="H18" s="148"/>
      <c r="I18" s="148"/>
      <c r="J18" s="148"/>
      <c r="K18" s="148"/>
      <c r="L18" s="148"/>
      <c r="M18" s="195"/>
      <c r="N18" s="157"/>
      <c r="O18" s="157"/>
    </row>
    <row r="19" spans="2:13" ht="9" customHeight="1">
      <c r="B19" s="18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95"/>
    </row>
    <row r="20" spans="2:13" ht="13.5" thickBot="1">
      <c r="B20" s="186"/>
      <c r="C20" s="157"/>
      <c r="D20" s="157"/>
      <c r="E20" s="287" t="s">
        <v>182</v>
      </c>
      <c r="F20" s="287"/>
      <c r="G20" s="287"/>
      <c r="H20" s="287"/>
      <c r="I20" s="287"/>
      <c r="J20" s="287"/>
      <c r="K20" s="157"/>
      <c r="L20" s="157"/>
      <c r="M20" s="195"/>
    </row>
    <row r="21" spans="2:13" ht="13.5" thickBot="1">
      <c r="B21" s="186"/>
      <c r="C21" s="157"/>
      <c r="D21" s="157"/>
      <c r="E21" s="255" t="s">
        <v>170</v>
      </c>
      <c r="F21" s="255"/>
      <c r="G21" s="255"/>
      <c r="H21" s="255" t="s">
        <v>170</v>
      </c>
      <c r="I21" s="255"/>
      <c r="J21" s="255"/>
      <c r="K21" s="157"/>
      <c r="L21" s="157"/>
      <c r="M21" s="195"/>
    </row>
    <row r="22" spans="2:13" ht="13.5" thickBot="1">
      <c r="B22" s="186"/>
      <c r="C22" s="157"/>
      <c r="E22" s="148" t="s">
        <v>183</v>
      </c>
      <c r="F22" s="148" t="s">
        <v>174</v>
      </c>
      <c r="G22" s="148" t="s">
        <v>114</v>
      </c>
      <c r="H22" s="148" t="s">
        <v>183</v>
      </c>
      <c r="I22" s="148" t="s">
        <v>174</v>
      </c>
      <c r="J22" s="148" t="s">
        <v>114</v>
      </c>
      <c r="K22" s="157"/>
      <c r="L22" s="157"/>
      <c r="M22" s="195"/>
    </row>
    <row r="23" spans="2:13" ht="13.5" thickBot="1">
      <c r="B23" s="186"/>
      <c r="C23" s="157"/>
      <c r="D23" s="157" t="s">
        <v>175</v>
      </c>
      <c r="E23" s="148"/>
      <c r="F23" s="148"/>
      <c r="G23" s="148"/>
      <c r="H23" s="148"/>
      <c r="I23" s="148"/>
      <c r="J23" s="148"/>
      <c r="K23" s="157"/>
      <c r="L23" s="157"/>
      <c r="M23" s="195"/>
    </row>
    <row r="24" spans="2:13" ht="13.5" thickBot="1">
      <c r="B24" s="186"/>
      <c r="C24" s="157"/>
      <c r="D24" s="157" t="s">
        <v>176</v>
      </c>
      <c r="E24" s="148"/>
      <c r="F24" s="148"/>
      <c r="G24" s="148"/>
      <c r="H24" s="148"/>
      <c r="I24" s="148"/>
      <c r="J24" s="148"/>
      <c r="K24" s="157"/>
      <c r="L24" s="157"/>
      <c r="M24" s="195"/>
    </row>
    <row r="25" spans="2:13" ht="9" customHeight="1">
      <c r="B25" s="204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6"/>
    </row>
    <row r="26" spans="2:13" ht="12.75">
      <c r="B26" s="157"/>
      <c r="C26" s="157"/>
      <c r="D26" s="157"/>
      <c r="E26" s="157"/>
      <c r="F26" s="157"/>
      <c r="G26" s="170" t="s">
        <v>184</v>
      </c>
      <c r="H26" s="157"/>
      <c r="I26" s="157"/>
      <c r="J26" s="157"/>
      <c r="K26" s="157"/>
      <c r="L26" s="157"/>
      <c r="M26" s="157"/>
    </row>
    <row r="27" spans="2:13" ht="13.5" thickBot="1">
      <c r="B27" s="182"/>
      <c r="C27" s="184"/>
      <c r="D27" s="183" t="s">
        <v>16</v>
      </c>
      <c r="E27" s="184"/>
      <c r="F27" s="184"/>
      <c r="G27" s="184"/>
      <c r="H27" s="183" t="s">
        <v>17</v>
      </c>
      <c r="I27" s="184"/>
      <c r="J27" s="184"/>
      <c r="K27" s="184"/>
      <c r="L27" s="184"/>
      <c r="M27" s="185"/>
    </row>
    <row r="28" spans="2:13" ht="13.5" thickBot="1">
      <c r="B28" s="186"/>
      <c r="C28" s="157"/>
      <c r="D28" s="255" t="s">
        <v>170</v>
      </c>
      <c r="E28" s="255"/>
      <c r="F28" s="255"/>
      <c r="G28" s="255" t="s">
        <v>172</v>
      </c>
      <c r="H28" s="255" t="s">
        <v>170</v>
      </c>
      <c r="I28" s="255"/>
      <c r="J28" s="255"/>
      <c r="K28" s="255" t="s">
        <v>172</v>
      </c>
      <c r="L28" s="157"/>
      <c r="M28" s="195"/>
    </row>
    <row r="29" spans="2:13" ht="13.5" thickBot="1">
      <c r="B29" s="186"/>
      <c r="C29" s="157"/>
      <c r="D29" s="148" t="s">
        <v>173</v>
      </c>
      <c r="E29" s="148" t="s">
        <v>174</v>
      </c>
      <c r="F29" s="190" t="s">
        <v>114</v>
      </c>
      <c r="G29" s="284"/>
      <c r="H29" s="148" t="s">
        <v>173</v>
      </c>
      <c r="I29" s="148" t="s">
        <v>174</v>
      </c>
      <c r="J29" s="190" t="s">
        <v>114</v>
      </c>
      <c r="K29" s="284"/>
      <c r="L29" s="157"/>
      <c r="M29" s="195"/>
    </row>
    <row r="30" spans="2:13" ht="13.5" thickBot="1">
      <c r="B30" s="186"/>
      <c r="C30" s="157" t="s">
        <v>185</v>
      </c>
      <c r="D30" s="146"/>
      <c r="E30" s="191"/>
      <c r="F30" s="146"/>
      <c r="G30" s="152"/>
      <c r="H30" s="199"/>
      <c r="I30" s="191"/>
      <c r="J30" s="207"/>
      <c r="K30" s="208"/>
      <c r="L30" s="157"/>
      <c r="M30" s="195"/>
    </row>
    <row r="31" spans="2:13" ht="13.5" thickBot="1">
      <c r="B31" s="186"/>
      <c r="C31" s="157" t="s">
        <v>186</v>
      </c>
      <c r="D31" s="146"/>
      <c r="E31" s="146"/>
      <c r="F31" s="196"/>
      <c r="G31" s="209"/>
      <c r="H31" s="210"/>
      <c r="I31" s="148"/>
      <c r="J31" s="197"/>
      <c r="K31" s="196"/>
      <c r="L31" s="157"/>
      <c r="M31" s="195"/>
    </row>
    <row r="32" spans="2:13" ht="12.75">
      <c r="B32" s="186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95"/>
    </row>
    <row r="33" spans="2:13" ht="13.5" thickBot="1">
      <c r="B33" s="186"/>
      <c r="C33" s="157"/>
      <c r="D33" s="157" t="s">
        <v>178</v>
      </c>
      <c r="E33" s="157"/>
      <c r="F33" s="157"/>
      <c r="G33" s="157"/>
      <c r="H33" s="157" t="s">
        <v>129</v>
      </c>
      <c r="I33" s="157"/>
      <c r="J33" s="157"/>
      <c r="K33" s="157"/>
      <c r="L33" s="157"/>
      <c r="M33" s="195"/>
    </row>
    <row r="34" spans="2:13" ht="13.5" thickBot="1">
      <c r="B34" s="186"/>
      <c r="C34" s="157"/>
      <c r="D34" s="255" t="s">
        <v>170</v>
      </c>
      <c r="E34" s="255"/>
      <c r="F34" s="255"/>
      <c r="G34" s="255" t="s">
        <v>172</v>
      </c>
      <c r="H34" s="255" t="s">
        <v>170</v>
      </c>
      <c r="I34" s="255"/>
      <c r="J34" s="255"/>
      <c r="K34" s="255" t="s">
        <v>172</v>
      </c>
      <c r="L34" s="157"/>
      <c r="M34" s="195"/>
    </row>
    <row r="35" spans="2:13" ht="13.5" thickBot="1">
      <c r="B35" s="186"/>
      <c r="C35" s="157"/>
      <c r="D35" s="148" t="s">
        <v>173</v>
      </c>
      <c r="E35" s="148" t="s">
        <v>174</v>
      </c>
      <c r="F35" s="148" t="s">
        <v>114</v>
      </c>
      <c r="G35" s="255"/>
      <c r="H35" s="148" t="s">
        <v>173</v>
      </c>
      <c r="I35" s="148" t="s">
        <v>174</v>
      </c>
      <c r="J35" s="148" t="s">
        <v>114</v>
      </c>
      <c r="K35" s="255"/>
      <c r="L35" s="157"/>
      <c r="M35" s="195"/>
    </row>
    <row r="36" spans="2:13" ht="13.5" thickBot="1">
      <c r="B36" s="186"/>
      <c r="C36" s="157" t="s">
        <v>185</v>
      </c>
      <c r="D36" s="148"/>
      <c r="E36" s="148"/>
      <c r="F36" s="148"/>
      <c r="G36" s="148"/>
      <c r="H36" s="148"/>
      <c r="I36" s="148"/>
      <c r="J36" s="148"/>
      <c r="K36" s="148"/>
      <c r="L36" s="157"/>
      <c r="M36" s="195"/>
    </row>
    <row r="37" spans="2:13" ht="13.5" thickBot="1">
      <c r="B37" s="186"/>
      <c r="C37" s="157" t="s">
        <v>186</v>
      </c>
      <c r="D37" s="148"/>
      <c r="E37" s="148"/>
      <c r="F37" s="148"/>
      <c r="G37" s="148"/>
      <c r="H37" s="148"/>
      <c r="I37" s="148"/>
      <c r="J37" s="148"/>
      <c r="K37" s="148"/>
      <c r="L37" s="157"/>
      <c r="M37" s="195"/>
    </row>
    <row r="38" spans="2:13" ht="9.7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6"/>
    </row>
    <row r="39" ht="12.75">
      <c r="G39" s="140" t="s">
        <v>187</v>
      </c>
    </row>
    <row r="40" ht="12.75">
      <c r="G40" s="140" t="s">
        <v>188</v>
      </c>
    </row>
    <row r="41" spans="2:13" ht="12.75">
      <c r="B41" s="182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5"/>
    </row>
    <row r="42" spans="2:13" ht="12.75">
      <c r="B42" s="182" t="s">
        <v>189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5"/>
    </row>
    <row r="43" spans="2:13" ht="12.75">
      <c r="B43" s="211"/>
      <c r="C43" s="157"/>
      <c r="D43" s="212" t="s">
        <v>190</v>
      </c>
      <c r="E43" s="157"/>
      <c r="F43" s="157"/>
      <c r="G43" s="157"/>
      <c r="H43" s="157"/>
      <c r="I43" s="157"/>
      <c r="J43" s="157"/>
      <c r="K43" s="157"/>
      <c r="L43" s="157"/>
      <c r="M43" s="195"/>
    </row>
    <row r="44" spans="2:13" ht="12.75">
      <c r="B44" s="204"/>
      <c r="C44" s="205"/>
      <c r="D44" s="213"/>
      <c r="E44" s="205"/>
      <c r="F44" s="205"/>
      <c r="G44" s="205"/>
      <c r="H44" s="205"/>
      <c r="I44" s="205"/>
      <c r="J44" s="205"/>
      <c r="K44" s="205"/>
      <c r="L44" s="205"/>
      <c r="M44" s="206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="140" zoomScaleNormal="140" zoomScalePageLayoutView="0" workbookViewId="0" topLeftCell="A1">
      <selection activeCell="B34" sqref="B34"/>
    </sheetView>
  </sheetViews>
  <sheetFormatPr defaultColWidth="11.421875" defaultRowHeight="12.75"/>
  <cols>
    <col min="1" max="1" width="5.00390625" style="215" customWidth="1"/>
    <col min="2" max="2" width="17.7109375" style="215" bestFit="1" customWidth="1"/>
    <col min="3" max="3" width="12.8515625" style="215" customWidth="1"/>
    <col min="4" max="4" width="8.57421875" style="215" customWidth="1"/>
    <col min="5" max="5" width="7.00390625" style="215" customWidth="1"/>
    <col min="6" max="6" width="6.28125" style="215" customWidth="1"/>
    <col min="7" max="7" width="12.57421875" style="215" bestFit="1" customWidth="1"/>
    <col min="8" max="8" width="6.140625" style="215" customWidth="1"/>
    <col min="9" max="9" width="12.57421875" style="215" bestFit="1" customWidth="1"/>
    <col min="10" max="10" width="5.28125" style="215" bestFit="1" customWidth="1"/>
    <col min="11" max="12" width="14.421875" style="215" bestFit="1" customWidth="1"/>
    <col min="13" max="16384" width="11.421875" style="215" customWidth="1"/>
  </cols>
  <sheetData>
    <row r="1" spans="1:10" ht="12.75">
      <c r="A1" s="214"/>
      <c r="C1" s="288" t="s">
        <v>191</v>
      </c>
      <c r="D1" s="288"/>
      <c r="E1" s="288"/>
      <c r="F1" s="288"/>
      <c r="G1" s="288"/>
      <c r="H1" s="288"/>
      <c r="I1" s="288"/>
      <c r="J1" s="288"/>
    </row>
    <row r="2" spans="1:12" ht="12.75">
      <c r="A2" s="214"/>
      <c r="C2" s="288" t="s">
        <v>192</v>
      </c>
      <c r="D2" s="288"/>
      <c r="E2" s="288"/>
      <c r="F2" s="288"/>
      <c r="G2" s="288"/>
      <c r="H2" s="288"/>
      <c r="I2" s="288"/>
      <c r="J2" s="288"/>
      <c r="L2" s="217"/>
    </row>
    <row r="3" spans="1:12" ht="12.75">
      <c r="A3" s="214"/>
      <c r="L3" s="217">
        <v>40452</v>
      </c>
    </row>
    <row r="4" spans="1:11" ht="12.75">
      <c r="A4" s="214"/>
      <c r="C4" s="288" t="s">
        <v>193</v>
      </c>
      <c r="D4" s="288"/>
      <c r="E4" s="288"/>
      <c r="F4" s="288"/>
      <c r="G4" s="288"/>
      <c r="H4" s="288"/>
      <c r="I4" s="288"/>
      <c r="J4" s="288"/>
      <c r="K4" s="288"/>
    </row>
    <row r="5" spans="1:11" ht="12.75">
      <c r="A5" s="214"/>
      <c r="C5" s="288" t="s">
        <v>194</v>
      </c>
      <c r="D5" s="288"/>
      <c r="E5" s="288"/>
      <c r="F5" s="288"/>
      <c r="G5" s="288"/>
      <c r="H5" s="288"/>
      <c r="I5" s="288"/>
      <c r="J5" s="288"/>
      <c r="K5" s="288"/>
    </row>
    <row r="6" spans="1:11" ht="13.5" thickBot="1">
      <c r="A6" s="214"/>
      <c r="C6" s="216"/>
      <c r="D6" s="216"/>
      <c r="E6" s="216"/>
      <c r="F6" s="216"/>
      <c r="G6" s="216"/>
      <c r="H6" s="216"/>
      <c r="I6" s="216"/>
      <c r="J6" s="216"/>
      <c r="K6" s="216"/>
    </row>
    <row r="7" spans="1:12" ht="12.75">
      <c r="A7" s="218" t="s">
        <v>195</v>
      </c>
      <c r="B7" s="218" t="s">
        <v>196</v>
      </c>
      <c r="C7" s="219" t="s">
        <v>196</v>
      </c>
      <c r="D7" s="219"/>
      <c r="E7" s="219"/>
      <c r="F7" s="218"/>
      <c r="G7" s="219" t="s">
        <v>197</v>
      </c>
      <c r="H7" s="219" t="s">
        <v>198</v>
      </c>
      <c r="I7" s="219" t="s">
        <v>199</v>
      </c>
      <c r="J7" s="219" t="s">
        <v>200</v>
      </c>
      <c r="K7" s="220"/>
      <c r="L7" s="220"/>
    </row>
    <row r="8" spans="1:12" ht="12.75">
      <c r="A8" s="221" t="s">
        <v>201</v>
      </c>
      <c r="B8" s="221" t="s">
        <v>202</v>
      </c>
      <c r="C8" s="222" t="s">
        <v>203</v>
      </c>
      <c r="D8" s="222" t="s">
        <v>204</v>
      </c>
      <c r="E8" s="222" t="s">
        <v>205</v>
      </c>
      <c r="F8" s="222" t="s">
        <v>206</v>
      </c>
      <c r="G8" s="222" t="s">
        <v>207</v>
      </c>
      <c r="H8" s="222" t="s">
        <v>208</v>
      </c>
      <c r="I8" s="222" t="s">
        <v>209</v>
      </c>
      <c r="J8" s="222" t="s">
        <v>210</v>
      </c>
      <c r="K8" s="222" t="s">
        <v>211</v>
      </c>
      <c r="L8" s="222" t="s">
        <v>212</v>
      </c>
    </row>
    <row r="9" spans="1:13" ht="12.75">
      <c r="A9" s="223">
        <v>1</v>
      </c>
      <c r="B9" s="139" t="s">
        <v>234</v>
      </c>
      <c r="C9" s="224" t="s">
        <v>217</v>
      </c>
      <c r="D9" s="225">
        <v>62619</v>
      </c>
      <c r="E9" s="225">
        <v>240.13</v>
      </c>
      <c r="F9" s="225">
        <v>44</v>
      </c>
      <c r="G9" s="224" t="s">
        <v>214</v>
      </c>
      <c r="H9" s="224" t="s">
        <v>235</v>
      </c>
      <c r="I9" s="226">
        <v>87134.92063492064</v>
      </c>
      <c r="J9" s="225">
        <v>2</v>
      </c>
      <c r="K9" s="139" t="s">
        <v>236</v>
      </c>
      <c r="L9" s="139" t="s">
        <v>236</v>
      </c>
      <c r="M9" s="227"/>
    </row>
    <row r="10" spans="1:13" ht="12.75">
      <c r="A10" s="223" t="s">
        <v>237</v>
      </c>
      <c r="B10" s="139" t="s">
        <v>219</v>
      </c>
      <c r="C10" s="224" t="s">
        <v>218</v>
      </c>
      <c r="D10" s="225">
        <v>57929</v>
      </c>
      <c r="E10" s="225">
        <v>236.28</v>
      </c>
      <c r="F10" s="225">
        <v>42</v>
      </c>
      <c r="G10" s="224" t="s">
        <v>214</v>
      </c>
      <c r="H10" s="224" t="s">
        <v>235</v>
      </c>
      <c r="I10" s="226">
        <v>52027.93650793651</v>
      </c>
      <c r="J10" s="225">
        <v>2</v>
      </c>
      <c r="K10" s="139" t="s">
        <v>236</v>
      </c>
      <c r="L10" s="139" t="s">
        <v>236</v>
      </c>
      <c r="M10" s="227"/>
    </row>
    <row r="11" spans="1:12" ht="12.75">
      <c r="A11" s="223">
        <v>2</v>
      </c>
      <c r="B11" s="139" t="s">
        <v>238</v>
      </c>
      <c r="C11" s="224" t="s">
        <v>239</v>
      </c>
      <c r="D11" s="225">
        <v>70933</v>
      </c>
      <c r="E11" s="225">
        <v>241</v>
      </c>
      <c r="F11" s="225">
        <v>44</v>
      </c>
      <c r="G11" s="224" t="s">
        <v>214</v>
      </c>
      <c r="H11" s="224" t="s">
        <v>235</v>
      </c>
      <c r="I11" s="226">
        <v>82639.20634920635</v>
      </c>
      <c r="J11" s="225">
        <v>1</v>
      </c>
      <c r="K11" s="139" t="s">
        <v>236</v>
      </c>
      <c r="L11" s="139" t="s">
        <v>236</v>
      </c>
    </row>
    <row r="12" spans="1:13" ht="12.75">
      <c r="A12" s="223">
        <v>3</v>
      </c>
      <c r="B12" s="139" t="s">
        <v>240</v>
      </c>
      <c r="C12" s="224" t="s">
        <v>213</v>
      </c>
      <c r="D12" s="225">
        <v>81324</v>
      </c>
      <c r="E12" s="225">
        <v>265.09</v>
      </c>
      <c r="F12" s="225">
        <v>48</v>
      </c>
      <c r="G12" s="224" t="s">
        <v>214</v>
      </c>
      <c r="H12" s="224" t="s">
        <v>235</v>
      </c>
      <c r="I12" s="226">
        <v>158877.3015873016</v>
      </c>
      <c r="J12" s="225">
        <v>1</v>
      </c>
      <c r="K12" s="139" t="s">
        <v>236</v>
      </c>
      <c r="L12" s="139" t="s">
        <v>236</v>
      </c>
      <c r="M12" s="227"/>
    </row>
    <row r="13" spans="1:13" ht="12.75">
      <c r="A13" s="223">
        <v>4</v>
      </c>
      <c r="B13" s="139" t="s">
        <v>241</v>
      </c>
      <c r="C13" s="224" t="s">
        <v>242</v>
      </c>
      <c r="D13" s="225">
        <v>56172</v>
      </c>
      <c r="E13" s="225">
        <v>230.67</v>
      </c>
      <c r="F13" s="225"/>
      <c r="G13" s="224" t="s">
        <v>214</v>
      </c>
      <c r="H13" s="224" t="s">
        <v>235</v>
      </c>
      <c r="I13" s="226">
        <v>79605.87301587302</v>
      </c>
      <c r="J13" s="225">
        <v>1</v>
      </c>
      <c r="K13" s="139" t="s">
        <v>236</v>
      </c>
      <c r="L13" s="139" t="s">
        <v>236</v>
      </c>
      <c r="M13" s="228"/>
    </row>
    <row r="14" spans="1:13" ht="12.75">
      <c r="A14" s="223">
        <v>5</v>
      </c>
      <c r="B14" s="139" t="s">
        <v>243</v>
      </c>
      <c r="C14" s="224" t="s">
        <v>215</v>
      </c>
      <c r="D14" s="225">
        <v>40763</v>
      </c>
      <c r="E14" s="225">
        <v>220.97</v>
      </c>
      <c r="F14" s="225">
        <v>32</v>
      </c>
      <c r="G14" s="224" t="s">
        <v>214</v>
      </c>
      <c r="H14" s="224" t="s">
        <v>235</v>
      </c>
      <c r="I14" s="226">
        <v>60392.222222222226</v>
      </c>
      <c r="J14" s="225">
        <v>1</v>
      </c>
      <c r="K14" s="139" t="s">
        <v>236</v>
      </c>
      <c r="L14" s="139" t="s">
        <v>236</v>
      </c>
      <c r="M14" s="228"/>
    </row>
    <row r="15" spans="1:13" ht="12.75">
      <c r="A15" s="223">
        <v>6</v>
      </c>
      <c r="B15" s="139" t="s">
        <v>244</v>
      </c>
      <c r="C15" s="224" t="s">
        <v>242</v>
      </c>
      <c r="D15" s="225">
        <v>59671</v>
      </c>
      <c r="E15" s="225">
        <v>235.72</v>
      </c>
      <c r="F15" s="225">
        <v>42</v>
      </c>
      <c r="G15" s="224" t="s">
        <v>214</v>
      </c>
      <c r="H15" s="224" t="s">
        <v>235</v>
      </c>
      <c r="I15" s="226">
        <v>78976.8253968254</v>
      </c>
      <c r="J15" s="225">
        <v>1</v>
      </c>
      <c r="K15" s="139" t="s">
        <v>236</v>
      </c>
      <c r="L15" s="139" t="s">
        <v>236</v>
      </c>
      <c r="M15" s="228"/>
    </row>
    <row r="16" spans="1:13" ht="12.75">
      <c r="A16" s="223">
        <v>7</v>
      </c>
      <c r="B16" s="139" t="s">
        <v>245</v>
      </c>
      <c r="C16" s="224" t="s">
        <v>246</v>
      </c>
      <c r="D16" s="225">
        <v>55048</v>
      </c>
      <c r="E16" s="225">
        <v>233.8</v>
      </c>
      <c r="F16" s="225">
        <v>42</v>
      </c>
      <c r="G16" s="224" t="s">
        <v>214</v>
      </c>
      <c r="H16" s="224" t="s">
        <v>235</v>
      </c>
      <c r="I16" s="226">
        <v>98049.52380952382</v>
      </c>
      <c r="J16" s="225">
        <v>1</v>
      </c>
      <c r="K16" s="139" t="s">
        <v>236</v>
      </c>
      <c r="L16" s="139" t="s">
        <v>236</v>
      </c>
      <c r="M16" s="228"/>
    </row>
    <row r="17" spans="1:13" ht="12.75">
      <c r="A17" s="223">
        <v>8</v>
      </c>
      <c r="B17" s="139" t="s">
        <v>234</v>
      </c>
      <c r="C17" s="224" t="s">
        <v>217</v>
      </c>
      <c r="D17" s="225">
        <v>62619</v>
      </c>
      <c r="E17" s="225">
        <v>240.13</v>
      </c>
      <c r="F17" s="225">
        <v>44</v>
      </c>
      <c r="G17" s="224" t="s">
        <v>214</v>
      </c>
      <c r="H17" s="224" t="s">
        <v>235</v>
      </c>
      <c r="I17" s="226">
        <v>33370.63492063492</v>
      </c>
      <c r="J17" s="225">
        <v>2</v>
      </c>
      <c r="K17" s="139" t="s">
        <v>236</v>
      </c>
      <c r="L17" s="139" t="s">
        <v>236</v>
      </c>
      <c r="M17" s="228"/>
    </row>
    <row r="18" spans="1:12" ht="12.75">
      <c r="A18" s="223">
        <v>9</v>
      </c>
      <c r="B18" s="139" t="s">
        <v>247</v>
      </c>
      <c r="C18" s="224" t="s">
        <v>213</v>
      </c>
      <c r="D18" s="225">
        <v>53074</v>
      </c>
      <c r="E18" s="225">
        <v>239.9</v>
      </c>
      <c r="F18" s="225">
        <v>43</v>
      </c>
      <c r="G18" s="224" t="s">
        <v>214</v>
      </c>
      <c r="H18" s="224" t="s">
        <v>235</v>
      </c>
      <c r="I18" s="226">
        <v>84180.4761904762</v>
      </c>
      <c r="J18" s="225">
        <v>1</v>
      </c>
      <c r="K18" s="139" t="s">
        <v>236</v>
      </c>
      <c r="L18" s="139" t="s">
        <v>236</v>
      </c>
    </row>
    <row r="19" spans="1:12" ht="12.75">
      <c r="A19" s="223">
        <v>10</v>
      </c>
      <c r="B19" s="139" t="s">
        <v>219</v>
      </c>
      <c r="C19" s="224" t="s">
        <v>218</v>
      </c>
      <c r="D19" s="225">
        <v>57929</v>
      </c>
      <c r="E19" s="225">
        <v>236.28</v>
      </c>
      <c r="F19" s="225">
        <v>42</v>
      </c>
      <c r="G19" s="224" t="s">
        <v>214</v>
      </c>
      <c r="H19" s="224" t="s">
        <v>235</v>
      </c>
      <c r="I19" s="226">
        <v>23559.52380952381</v>
      </c>
      <c r="J19" s="225">
        <v>1</v>
      </c>
      <c r="K19" s="139" t="s">
        <v>236</v>
      </c>
      <c r="L19" s="139" t="s">
        <v>236</v>
      </c>
    </row>
    <row r="20" spans="9:10" ht="12.75">
      <c r="I20" s="229">
        <f>SUM(I9:I19)</f>
        <v>838814.4444444445</v>
      </c>
      <c r="J20" s="227"/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="148" zoomScaleNormal="148" zoomScalePageLayoutView="0" workbookViewId="0" topLeftCell="A1">
      <selection activeCell="B34" sqref="B34"/>
    </sheetView>
  </sheetViews>
  <sheetFormatPr defaultColWidth="11.421875" defaultRowHeight="12.75"/>
  <cols>
    <col min="1" max="1" width="3.8515625" style="215" customWidth="1"/>
    <col min="2" max="2" width="13.28125" style="215" bestFit="1" customWidth="1"/>
    <col min="3" max="3" width="15.28125" style="215" bestFit="1" customWidth="1"/>
    <col min="4" max="4" width="6.28125" style="215" customWidth="1"/>
    <col min="5" max="5" width="6.8515625" style="215" customWidth="1"/>
    <col min="6" max="6" width="6.7109375" style="215" customWidth="1"/>
    <col min="7" max="7" width="20.421875" style="215" bestFit="1" customWidth="1"/>
    <col min="8" max="8" width="11.140625" style="215" customWidth="1"/>
    <col min="9" max="10" width="16.7109375" style="215" bestFit="1" customWidth="1"/>
    <col min="11" max="16384" width="11.421875" style="215" customWidth="1"/>
  </cols>
  <sheetData>
    <row r="1" spans="1:8" ht="12.75">
      <c r="A1" s="214"/>
      <c r="D1" s="230"/>
      <c r="E1" s="230"/>
      <c r="F1" s="230"/>
      <c r="G1" s="230"/>
      <c r="H1" s="230"/>
    </row>
    <row r="2" spans="1:10" ht="12.75">
      <c r="A2" s="214"/>
      <c r="B2" s="288" t="s">
        <v>192</v>
      </c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214"/>
      <c r="I3" s="231"/>
      <c r="J3" s="232">
        <v>40452</v>
      </c>
    </row>
    <row r="4" spans="1:10" ht="12.75">
      <c r="A4" s="289" t="s">
        <v>116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3.5" thickBot="1">
      <c r="A5" s="214"/>
      <c r="B5" s="214"/>
      <c r="C5" s="214"/>
      <c r="D5" s="214"/>
      <c r="E5" s="214"/>
      <c r="F5" s="214"/>
      <c r="G5" s="214"/>
      <c r="H5" s="214"/>
      <c r="I5" s="214"/>
      <c r="J5" s="214"/>
    </row>
    <row r="6" spans="1:10" ht="12.75">
      <c r="A6" s="290" t="s">
        <v>220</v>
      </c>
      <c r="B6" s="219" t="s">
        <v>207</v>
      </c>
      <c r="C6" s="219"/>
      <c r="D6" s="233"/>
      <c r="E6" s="219"/>
      <c r="F6" s="219"/>
      <c r="G6" s="219"/>
      <c r="H6" s="292" t="s">
        <v>221</v>
      </c>
      <c r="I6" s="290" t="s">
        <v>222</v>
      </c>
      <c r="J6" s="290" t="s">
        <v>223</v>
      </c>
    </row>
    <row r="7" spans="1:10" ht="12.75">
      <c r="A7" s="291"/>
      <c r="B7" s="222" t="s">
        <v>224</v>
      </c>
      <c r="C7" s="222" t="s">
        <v>203</v>
      </c>
      <c r="D7" s="234" t="s">
        <v>225</v>
      </c>
      <c r="E7" s="222" t="s">
        <v>205</v>
      </c>
      <c r="F7" s="222" t="s">
        <v>206</v>
      </c>
      <c r="G7" s="222" t="s">
        <v>226</v>
      </c>
      <c r="H7" s="293"/>
      <c r="I7" s="291"/>
      <c r="J7" s="291"/>
    </row>
    <row r="8" spans="1:10" s="140" customFormat="1" ht="12.75">
      <c r="A8" s="235">
        <v>1</v>
      </c>
      <c r="B8" s="236" t="s">
        <v>248</v>
      </c>
      <c r="C8" s="236" t="s">
        <v>228</v>
      </c>
      <c r="D8" s="235">
        <v>1765</v>
      </c>
      <c r="E8" s="235"/>
      <c r="F8" s="235">
        <v>57.12</v>
      </c>
      <c r="G8" s="237" t="s">
        <v>249</v>
      </c>
      <c r="H8" s="238">
        <v>350.5</v>
      </c>
      <c r="I8" s="239" t="s">
        <v>230</v>
      </c>
      <c r="J8" s="240" t="s">
        <v>168</v>
      </c>
    </row>
    <row r="9" spans="1:10" s="140" customFormat="1" ht="12.75">
      <c r="A9" s="235">
        <v>2</v>
      </c>
      <c r="B9" s="236" t="s">
        <v>250</v>
      </c>
      <c r="C9" s="236" t="s">
        <v>228</v>
      </c>
      <c r="D9" s="241">
        <v>717</v>
      </c>
      <c r="E9" s="241">
        <v>215</v>
      </c>
      <c r="F9" s="241">
        <v>52.48</v>
      </c>
      <c r="G9" s="236" t="s">
        <v>229</v>
      </c>
      <c r="H9" s="238">
        <v>434.919</v>
      </c>
      <c r="I9" s="239" t="s">
        <v>230</v>
      </c>
      <c r="J9" s="240" t="s">
        <v>168</v>
      </c>
    </row>
    <row r="10" spans="1:10" s="140" customFormat="1" ht="12.75">
      <c r="A10" s="235">
        <v>3</v>
      </c>
      <c r="B10" s="236" t="s">
        <v>251</v>
      </c>
      <c r="C10" s="236" t="s">
        <v>228</v>
      </c>
      <c r="D10" s="241">
        <v>495</v>
      </c>
      <c r="E10" s="241">
        <v>187</v>
      </c>
      <c r="F10" s="241">
        <v>45.28</v>
      </c>
      <c r="G10" s="236" t="s">
        <v>229</v>
      </c>
      <c r="H10" s="238">
        <v>345.727</v>
      </c>
      <c r="I10" s="239" t="s">
        <v>252</v>
      </c>
      <c r="J10" s="240" t="s">
        <v>168</v>
      </c>
    </row>
    <row r="11" spans="1:10" s="140" customFormat="1" ht="12.75">
      <c r="A11" s="235">
        <v>4</v>
      </c>
      <c r="B11" s="236" t="s">
        <v>232</v>
      </c>
      <c r="C11" s="236" t="s">
        <v>228</v>
      </c>
      <c r="D11" s="241">
        <v>1894</v>
      </c>
      <c r="E11" s="241">
        <v>568</v>
      </c>
      <c r="F11" s="241">
        <v>61.45</v>
      </c>
      <c r="G11" s="236" t="s">
        <v>229</v>
      </c>
      <c r="H11" s="238">
        <v>51.2</v>
      </c>
      <c r="I11" s="239" t="s">
        <v>230</v>
      </c>
      <c r="J11" s="240" t="s">
        <v>168</v>
      </c>
    </row>
    <row r="12" spans="1:10" s="140" customFormat="1" ht="12.75">
      <c r="A12" s="235">
        <v>5</v>
      </c>
      <c r="B12" s="236" t="s">
        <v>250</v>
      </c>
      <c r="C12" s="236" t="s">
        <v>228</v>
      </c>
      <c r="D12" s="241">
        <v>717</v>
      </c>
      <c r="E12" s="241">
        <v>215</v>
      </c>
      <c r="F12" s="241">
        <v>52.48</v>
      </c>
      <c r="G12" s="236" t="s">
        <v>229</v>
      </c>
      <c r="H12" s="238">
        <v>364.915</v>
      </c>
      <c r="I12" s="239" t="s">
        <v>252</v>
      </c>
      <c r="J12" s="240" t="s">
        <v>168</v>
      </c>
    </row>
    <row r="13" spans="1:10" s="140" customFormat="1" ht="12.75">
      <c r="A13" s="235">
        <v>6</v>
      </c>
      <c r="B13" s="236" t="s">
        <v>253</v>
      </c>
      <c r="C13" s="236" t="s">
        <v>228</v>
      </c>
      <c r="D13" s="241">
        <v>713</v>
      </c>
      <c r="E13" s="241">
        <v>213</v>
      </c>
      <c r="F13" s="241">
        <v>51</v>
      </c>
      <c r="G13" s="236" t="s">
        <v>229</v>
      </c>
      <c r="H13" s="238">
        <v>300.532</v>
      </c>
      <c r="I13" s="239" t="s">
        <v>252</v>
      </c>
      <c r="J13" s="240" t="s">
        <v>168</v>
      </c>
    </row>
    <row r="14" spans="1:10" s="140" customFormat="1" ht="12.75">
      <c r="A14" s="235">
        <v>7</v>
      </c>
      <c r="B14" s="236" t="s">
        <v>227</v>
      </c>
      <c r="C14" s="236" t="s">
        <v>228</v>
      </c>
      <c r="D14" s="241">
        <v>2537</v>
      </c>
      <c r="E14" s="241">
        <v>761</v>
      </c>
      <c r="F14" s="241">
        <v>67.93</v>
      </c>
      <c r="G14" s="236" t="s">
        <v>229</v>
      </c>
      <c r="H14" s="238">
        <v>318.018</v>
      </c>
      <c r="I14" s="239" t="s">
        <v>230</v>
      </c>
      <c r="J14" s="240" t="s">
        <v>168</v>
      </c>
    </row>
    <row r="15" spans="1:10" s="140" customFormat="1" ht="12.75">
      <c r="A15" s="235">
        <v>8</v>
      </c>
      <c r="B15" s="236" t="s">
        <v>231</v>
      </c>
      <c r="C15" s="236" t="s">
        <v>228</v>
      </c>
      <c r="D15" s="241">
        <v>1888</v>
      </c>
      <c r="E15" s="241">
        <v>566</v>
      </c>
      <c r="F15" s="241">
        <v>66.14</v>
      </c>
      <c r="G15" s="236" t="s">
        <v>229</v>
      </c>
      <c r="H15" s="238">
        <v>93.24</v>
      </c>
      <c r="I15" s="239" t="s">
        <v>230</v>
      </c>
      <c r="J15" s="240" t="s">
        <v>168</v>
      </c>
    </row>
    <row r="16" spans="1:10" s="140" customFormat="1" ht="12.75">
      <c r="A16" s="235">
        <v>9</v>
      </c>
      <c r="B16" s="236" t="s">
        <v>254</v>
      </c>
      <c r="C16" s="236" t="s">
        <v>228</v>
      </c>
      <c r="D16" s="241">
        <v>2160</v>
      </c>
      <c r="E16" s="241">
        <v>1036</v>
      </c>
      <c r="F16" s="241">
        <v>66.8</v>
      </c>
      <c r="G16" s="236" t="s">
        <v>229</v>
      </c>
      <c r="H16" s="238">
        <v>79.879</v>
      </c>
      <c r="I16" s="236" t="s">
        <v>230</v>
      </c>
      <c r="J16" s="240" t="s">
        <v>168</v>
      </c>
    </row>
    <row r="17" spans="1:10" s="140" customFormat="1" ht="12.75">
      <c r="A17" s="235">
        <v>10</v>
      </c>
      <c r="B17" s="237" t="s">
        <v>255</v>
      </c>
      <c r="C17" s="237" t="s">
        <v>216</v>
      </c>
      <c r="D17" s="235">
        <v>5569</v>
      </c>
      <c r="E17" s="235">
        <v>1671</v>
      </c>
      <c r="F17" s="235">
        <v>106.84</v>
      </c>
      <c r="G17" s="237" t="s">
        <v>214</v>
      </c>
      <c r="H17" s="242">
        <v>5198.486</v>
      </c>
      <c r="I17" s="237" t="s">
        <v>256</v>
      </c>
      <c r="J17" s="240" t="s">
        <v>168</v>
      </c>
    </row>
    <row r="18" spans="1:10" s="140" customFormat="1" ht="12.75">
      <c r="A18" s="235">
        <v>11</v>
      </c>
      <c r="B18" s="237" t="s">
        <v>227</v>
      </c>
      <c r="C18" s="236" t="s">
        <v>228</v>
      </c>
      <c r="D18" s="241">
        <v>2537</v>
      </c>
      <c r="E18" s="241">
        <v>761</v>
      </c>
      <c r="F18" s="241">
        <v>67.93</v>
      </c>
      <c r="G18" s="236" t="s">
        <v>229</v>
      </c>
      <c r="H18" s="242">
        <v>438.263</v>
      </c>
      <c r="I18" s="237" t="s">
        <v>168</v>
      </c>
      <c r="J18" s="240" t="s">
        <v>230</v>
      </c>
    </row>
    <row r="19" spans="1:10" s="140" customFormat="1" ht="12.75">
      <c r="A19" s="235">
        <v>12</v>
      </c>
      <c r="B19" s="237" t="s">
        <v>231</v>
      </c>
      <c r="C19" s="237" t="s">
        <v>228</v>
      </c>
      <c r="D19" s="235">
        <v>1888</v>
      </c>
      <c r="E19" s="235">
        <v>566</v>
      </c>
      <c r="F19" s="235">
        <v>66.14</v>
      </c>
      <c r="G19" s="237" t="s">
        <v>229</v>
      </c>
      <c r="H19" s="242">
        <v>841.65</v>
      </c>
      <c r="I19" s="237" t="s">
        <v>230</v>
      </c>
      <c r="J19" s="237" t="s">
        <v>168</v>
      </c>
    </row>
    <row r="20" ht="12.75">
      <c r="H20" s="243">
        <f>SUM(H8:H19)</f>
        <v>8817.329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2010-09-06T14:39:11Z</cp:lastPrinted>
  <dcterms:created xsi:type="dcterms:W3CDTF">2008-07-29T15:11:20Z</dcterms:created>
  <dcterms:modified xsi:type="dcterms:W3CDTF">2010-11-19T20:49:07Z</dcterms:modified>
  <cp:category/>
  <cp:version/>
  <cp:contentType/>
  <cp:contentStatus/>
</cp:coreProperties>
</file>