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20" yWindow="240" windowWidth="7755" windowHeight="8295" tabRatio="752" firstSheet="5" activeTab="5"/>
  </bookViews>
  <sheets>
    <sheet name="Mov.PortuarioMensual " sheetId="1" state="hidden" r:id="rId1"/>
    <sheet name="Mov. Embarcaciones " sheetId="2" state="hidden" r:id="rId2"/>
    <sheet name="Mov. carga " sheetId="3" state="hidden" r:id="rId3"/>
    <sheet name="mpm01" sheetId="4" state="hidden" r:id="rId4"/>
    <sheet name="mpm02" sheetId="5" state="hidden" r:id="rId5"/>
    <sheet name="MPM03A  " sheetId="6" r:id="rId6"/>
    <sheet name="MPM03A (2)" sheetId="7" state="hidden" r:id="rId7"/>
  </sheets>
  <definedNames>
    <definedName name="_xlnm.Print_Area" localSheetId="0">'Mov.PortuarioMensual '!$A$1:$P$69</definedName>
  </definedNames>
  <calcPr fullCalcOnLoad="1"/>
</workbook>
</file>

<file path=xl/sharedStrings.xml><?xml version="1.0" encoding="utf-8"?>
<sst xmlns="http://schemas.openxmlformats.org/spreadsheetml/2006/main" count="593" uniqueCount="258">
  <si>
    <t>C O N C E P T O</t>
  </si>
  <si>
    <t xml:space="preserve">  </t>
  </si>
  <si>
    <t xml:space="preserve">ARRIBO DE EMBARCACIONES </t>
  </si>
  <si>
    <t>BUQUES OPERADOS</t>
  </si>
  <si>
    <t>Altura</t>
  </si>
  <si>
    <t xml:space="preserve">      Importación</t>
  </si>
  <si>
    <t xml:space="preserve">      Exportación</t>
  </si>
  <si>
    <t>Off shore (*)</t>
  </si>
  <si>
    <t>Por tipo de carga (Toneladas)</t>
  </si>
  <si>
    <t>General suelta (Altura TUM)</t>
  </si>
  <si>
    <t>General Contenerizada (TUM)</t>
  </si>
  <si>
    <t>Granel Agrícola (Altura TUM)</t>
  </si>
  <si>
    <t>Fluidos (T. Abast.)</t>
  </si>
  <si>
    <t>Petróleo y derivados</t>
  </si>
  <si>
    <t>Contenedores (TEUS)</t>
  </si>
  <si>
    <t>Importación</t>
  </si>
  <si>
    <t>Exportación</t>
  </si>
  <si>
    <t xml:space="preserve">Vehículos automotores </t>
  </si>
  <si>
    <t>Pasajeros</t>
  </si>
  <si>
    <t>Transbordadores</t>
  </si>
  <si>
    <t>(+) Se refiere a buques de la Armada de México, Geofísico, Oceanografíco, Sismológicos, taller de Buceo</t>
  </si>
  <si>
    <t xml:space="preserve">     y Draga en operaciones de dragado.</t>
  </si>
  <si>
    <t>(*) Preliminar</t>
  </si>
  <si>
    <t>(**) Incluye Lanchas</t>
  </si>
  <si>
    <t>Tipo de Buque</t>
  </si>
  <si>
    <t>Enero</t>
  </si>
  <si>
    <t>Total</t>
  </si>
  <si>
    <t>Abastacedores</t>
  </si>
  <si>
    <t>Remolcadores</t>
  </si>
  <si>
    <t>Chalanes/barcazas</t>
  </si>
  <si>
    <t>Lanchas</t>
  </si>
  <si>
    <t>Buque Tanque</t>
  </si>
  <si>
    <t>Posicionamiento Dinamico</t>
  </si>
  <si>
    <t>Otros buques (+)</t>
  </si>
  <si>
    <t>Buque Motor</t>
  </si>
  <si>
    <t>Producto</t>
  </si>
  <si>
    <t>Maya</t>
  </si>
  <si>
    <t>Itsmo</t>
  </si>
  <si>
    <t>Olmeca</t>
  </si>
  <si>
    <t>*Volumen de carga en toneladas</t>
  </si>
  <si>
    <t>Insumos transportados por PEMEX  Exploración y Producción al área de Plataformas por el Puerto de Dos Bocas</t>
  </si>
  <si>
    <t>* Preliminar</t>
  </si>
  <si>
    <t>*La carga  sobre cubierta consiste en : Estructuras, Tuberías, Tamborada, Provisiones y otras</t>
  </si>
  <si>
    <t xml:space="preserve"> Producto</t>
  </si>
  <si>
    <t xml:space="preserve">Fluídos petroleros </t>
  </si>
  <si>
    <t>Graneles (Agrícola/Mineral)</t>
  </si>
  <si>
    <t>Cont. (TEUS) pzs.</t>
  </si>
  <si>
    <t>Carga Mineral (Barita y Grava)</t>
  </si>
  <si>
    <t>Contenerizada</t>
  </si>
  <si>
    <t xml:space="preserve">MOVIMIENTO DE CARGA </t>
  </si>
  <si>
    <t>Por tipo de trafico (Toneladas)</t>
  </si>
  <si>
    <t>Cabotaje de entrada (TUM)</t>
  </si>
  <si>
    <t>Terminal de Usos Múltiples con carga</t>
  </si>
  <si>
    <t>Terminal de Usos Múltiples sin carga</t>
  </si>
  <si>
    <t>Terminal de Abastecimiento (Off Shore)**</t>
  </si>
  <si>
    <t>Monoboyas (Petroleros)</t>
  </si>
  <si>
    <t>Terminal de Usos Múltiples (Carga comercial)</t>
  </si>
  <si>
    <t>Terminal de Usos Múltiples (Sin carga)</t>
  </si>
  <si>
    <t>Terminal de Abastecimiento (Buque tanque)</t>
  </si>
  <si>
    <t>Cabotaje de salida (TUM)</t>
  </si>
  <si>
    <t>General Suelta (Cabotaje TUM)</t>
  </si>
  <si>
    <t>Carga General Off Shore (T. Abast.)</t>
  </si>
  <si>
    <t>Cabotaje de entrada</t>
  </si>
  <si>
    <t>Cabotaje de salida</t>
  </si>
  <si>
    <t>Embarque/Desembarque de pasajeros</t>
  </si>
  <si>
    <t>Embarques</t>
  </si>
  <si>
    <t>Desembarques</t>
  </si>
  <si>
    <t>General Importación</t>
  </si>
  <si>
    <t>General exportación</t>
  </si>
  <si>
    <t>Contenerizada (tons)</t>
  </si>
  <si>
    <t xml:space="preserve">Contenedores (TEUS) </t>
  </si>
  <si>
    <t>Carga General Entrada</t>
  </si>
  <si>
    <t>Carga General Salida</t>
  </si>
  <si>
    <t>Pasajeros en Cruceros</t>
  </si>
  <si>
    <t>Tránsito</t>
  </si>
  <si>
    <t>Desembarcados</t>
  </si>
  <si>
    <t>Embarcados</t>
  </si>
  <si>
    <t>Febrero</t>
  </si>
  <si>
    <t>Pasajeros en cruceros</t>
  </si>
  <si>
    <t>Crucero</t>
  </si>
  <si>
    <t>Marzo</t>
  </si>
  <si>
    <t>Fluidos</t>
  </si>
  <si>
    <t>Fluidos (TUM)</t>
  </si>
  <si>
    <t>Abril</t>
  </si>
  <si>
    <t>Mineral unitizada</t>
  </si>
  <si>
    <t>Mayo</t>
  </si>
  <si>
    <t>Plataformas</t>
  </si>
  <si>
    <t>Junio</t>
  </si>
  <si>
    <t>Chalanes/barcazas/dragas</t>
  </si>
  <si>
    <t>Julio</t>
  </si>
  <si>
    <t>Agosto</t>
  </si>
  <si>
    <t>Septiembre</t>
  </si>
  <si>
    <t>Octubre</t>
  </si>
  <si>
    <t>Noviembre</t>
  </si>
  <si>
    <t>Diciembre</t>
  </si>
  <si>
    <t>Serie Mensual de Movimiento Portuario 2010</t>
  </si>
  <si>
    <t>Cabotaje (T.Abast. diesel)</t>
  </si>
  <si>
    <t>Granel Mineral (TUM)</t>
  </si>
  <si>
    <t>Carga Bajo y sobre cubierta del puerto a las instalacones costa afuera.</t>
  </si>
  <si>
    <t>Carga sobre cubierta de las instalaciones costa afuera a Puerto.</t>
  </si>
  <si>
    <t>Carga de Chatarra, Residuos Peligrosos y no Peligrosos.</t>
  </si>
  <si>
    <t xml:space="preserve"> *La carga  Bajo Cubierta consiste en: Diesel, Cemento, Agua Potable, Agua de Perforación, Barita, Lodos, entre otras.</t>
  </si>
  <si>
    <t>Terminal de Usos Múltiples</t>
  </si>
  <si>
    <t xml:space="preserve"> Acumulado Ene- Dic 2010</t>
  </si>
  <si>
    <t xml:space="preserve"> Acumulado Ene- Dic. 2011</t>
  </si>
  <si>
    <t>Movimiento de Embarcaciones (Arribos) en Terminal de Abastecimiento  2011</t>
  </si>
  <si>
    <t>Movimiento de Embarcaciones (Arribos) Terminal de Usos Múltiples 2011</t>
  </si>
  <si>
    <t>Movimiento de Embarcaciones en el área de Monoboyas 2011</t>
  </si>
  <si>
    <t>Movimiento mensual de carga de crudo en Monoboyas por calidad de producto 2011</t>
  </si>
  <si>
    <t>Movimiento mensual de carga Cabotaje en Terminal de Abastecimiento 2011</t>
  </si>
  <si>
    <t>Movimiento mensual de carga de Altura en la Terminal de Usos Multiples  2011</t>
  </si>
  <si>
    <t>Movimiento mensual de carga Cabotaje en Terminal de Usos Múltiples 2011</t>
  </si>
  <si>
    <t>Embarque y desembarque de pasajeros en la Terminal de Usos Múltiples 2011</t>
  </si>
  <si>
    <t>ARRIBO DE EMBARCACIONES: Se refiere a la entrada de una embarcación en cualquiera de las terminales (TUM, Terminal de Abastecimiento, fondeo) contabilizando su arribo solo la primera vez que atraque en el muelle, los demas toques al muelle se consideran buques operados.</t>
  </si>
  <si>
    <t>BUQUES OPERADOS: Se refiere a los movimientos de enmienda que realiza una embarcación en su arribo, al pasarse de una terminal a otra (TUM, Terminal de Abastecimiento, fondeo) sin salir del puerto, contabilizando todos los movimientos.</t>
  </si>
  <si>
    <t>Otros (+) **</t>
  </si>
  <si>
    <t>Coordinación General de Puertos y Marina Mercante</t>
  </si>
  <si>
    <t>Movimiento Portuario Mensual.</t>
  </si>
  <si>
    <t>NOVIEMBRE</t>
  </si>
  <si>
    <t>Puerto</t>
  </si>
  <si>
    <t>Dos Bocas</t>
  </si>
  <si>
    <t>Mes</t>
  </si>
  <si>
    <t>ENERO</t>
  </si>
  <si>
    <t>Año</t>
  </si>
  <si>
    <t>Carga Manejada</t>
  </si>
  <si>
    <t>Tipo de Carga</t>
  </si>
  <si>
    <t xml:space="preserve"> Cabotaje</t>
  </si>
  <si>
    <t>Buques</t>
  </si>
  <si>
    <t>Entradas</t>
  </si>
  <si>
    <t>Salidas</t>
  </si>
  <si>
    <t>Toneladas</t>
  </si>
  <si>
    <t>Arribos</t>
  </si>
  <si>
    <t>General Suelta</t>
  </si>
  <si>
    <t>Off shore **</t>
  </si>
  <si>
    <t>Carga Contenerizada</t>
  </si>
  <si>
    <t>Carga Contenerizada con Tara</t>
  </si>
  <si>
    <t xml:space="preserve">General Agricola </t>
  </si>
  <si>
    <t>General Mineral ***</t>
  </si>
  <si>
    <t>Mineral Unitizada ***</t>
  </si>
  <si>
    <t xml:space="preserve">Fluidos     ***
</t>
  </si>
  <si>
    <t>Fluidos **</t>
  </si>
  <si>
    <t>Subtotal Comercial</t>
  </si>
  <si>
    <t>Petroleo y Derivados</t>
  </si>
  <si>
    <t xml:space="preserve">Pasajeros </t>
  </si>
  <si>
    <t>Carga</t>
  </si>
  <si>
    <t>Vehiculos</t>
  </si>
  <si>
    <t>Fondeados</t>
  </si>
  <si>
    <t>Atracados</t>
  </si>
  <si>
    <t>De Carga</t>
  </si>
  <si>
    <t>De Pasaje</t>
  </si>
  <si>
    <t xml:space="preserve">Embarque/Desembarque </t>
  </si>
  <si>
    <t>Ruta de Transbordador</t>
  </si>
  <si>
    <t>Cruceros</t>
  </si>
  <si>
    <t>Transito</t>
  </si>
  <si>
    <t>(***) Terminal de Usos Multiples</t>
  </si>
  <si>
    <t>(**) Terminal de Abastecimiento</t>
  </si>
  <si>
    <t>No incluye Tara de llenos de peso de contenedores vacios</t>
  </si>
  <si>
    <t xml:space="preserve">No incluye peso de los contenedores  vacios  </t>
  </si>
  <si>
    <t>Elaboro.</t>
  </si>
  <si>
    <t>TAP. Jorge Luis Escalante Ullin</t>
  </si>
  <si>
    <t>No incluye tara</t>
  </si>
  <si>
    <t>Incluye Petroles y derivados</t>
  </si>
  <si>
    <t>Incluye embarcaciones menores</t>
  </si>
  <si>
    <t>Aprobó.</t>
  </si>
  <si>
    <t>Lec. Fausto A. Camargo Parra</t>
  </si>
  <si>
    <t>MPM-02</t>
  </si>
  <si>
    <t>Contenedores</t>
  </si>
  <si>
    <t>Puerto:</t>
  </si>
  <si>
    <t>DOS BOCAS</t>
  </si>
  <si>
    <t>L L E N O S</t>
  </si>
  <si>
    <t>Cantidad</t>
  </si>
  <si>
    <t>*Carga</t>
  </si>
  <si>
    <t>Tara</t>
  </si>
  <si>
    <t>Refrigerados</t>
  </si>
  <si>
    <t>Tanque</t>
  </si>
  <si>
    <t>Otros</t>
  </si>
  <si>
    <t>20 pies</t>
  </si>
  <si>
    <t>40 pies</t>
  </si>
  <si>
    <t>Cabotaje</t>
  </si>
  <si>
    <t>Entrada</t>
  </si>
  <si>
    <t>Salida</t>
  </si>
  <si>
    <t>10 pies</t>
  </si>
  <si>
    <t>En Transbordo</t>
  </si>
  <si>
    <t>Refrig.</t>
  </si>
  <si>
    <t>V A C I O S</t>
  </si>
  <si>
    <t>20 Pies</t>
  </si>
  <si>
    <t>40 Pies</t>
  </si>
  <si>
    <t>Vehiculos Automotores</t>
  </si>
  <si>
    <t>Unidades</t>
  </si>
  <si>
    <t>Observaciones.</t>
  </si>
  <si>
    <t>Carga en Toneladas.</t>
  </si>
  <si>
    <t>COORDINACION GENERAL DE PUERTOS Y MARINA MERCANTE</t>
  </si>
  <si>
    <t>DIRECCION GENERAL DE PUERTOS</t>
  </si>
  <si>
    <t>MOVIMIENTO PORTUARIO DE EMBARCACIONES NACIONALES Y EXTRANJERAS</t>
  </si>
  <si>
    <t>MONOBOYAS</t>
  </si>
  <si>
    <t>NO. DE</t>
  </si>
  <si>
    <t xml:space="preserve"> </t>
  </si>
  <si>
    <t>TIPO DE</t>
  </si>
  <si>
    <t>CALADO</t>
  </si>
  <si>
    <t>CARGA DE</t>
  </si>
  <si>
    <t>BOYA</t>
  </si>
  <si>
    <t>REF.</t>
  </si>
  <si>
    <t>NOMBRE DEL BUQUE</t>
  </si>
  <si>
    <t>BANDERA</t>
  </si>
  <si>
    <t>T.B.R.</t>
  </si>
  <si>
    <t>ESLORA</t>
  </si>
  <si>
    <t>MANGA</t>
  </si>
  <si>
    <t>EMBARCACION</t>
  </si>
  <si>
    <t xml:space="preserve">MAXIMO </t>
  </si>
  <si>
    <t>CRUDO TNS.</t>
  </si>
  <si>
    <t>NO.</t>
  </si>
  <si>
    <t>PUERTO ANTERIOR</t>
  </si>
  <si>
    <t>SIGUIENTE PUERTO</t>
  </si>
  <si>
    <t>MOSCOW STARS</t>
  </si>
  <si>
    <t>LIBERIA</t>
  </si>
  <si>
    <t>BUQUE TANQUE</t>
  </si>
  <si>
    <t>18 X 28</t>
  </si>
  <si>
    <t>ESTADOS UNIDOS DE AMERICA</t>
  </si>
  <si>
    <t>ASTRO SCULPTOR</t>
  </si>
  <si>
    <t>GRECIA</t>
  </si>
  <si>
    <t>ESTEEM BRILLIANCE</t>
  </si>
  <si>
    <t>PANAMA</t>
  </si>
  <si>
    <t>VALLOMBROSA</t>
  </si>
  <si>
    <t>ITALIA</t>
  </si>
  <si>
    <t>SKS MOSEL</t>
  </si>
  <si>
    <t>NORUEGA</t>
  </si>
  <si>
    <t>ACTION</t>
  </si>
  <si>
    <t>ESTEEM SPLENDOUR</t>
  </si>
  <si>
    <t>MINERVA GLORIA</t>
  </si>
  <si>
    <t>CANADA</t>
  </si>
  <si>
    <t>DUBAI CHARM</t>
  </si>
  <si>
    <t>ISLAS MARSHALL</t>
  </si>
  <si>
    <t>ASTRO ARCTURUS</t>
  </si>
  <si>
    <t>NORDMARK</t>
  </si>
  <si>
    <t>CYPRUS</t>
  </si>
  <si>
    <t>PHOENIX BETA</t>
  </si>
  <si>
    <t>CHINA</t>
  </si>
  <si>
    <t>MARAN SAGITTA</t>
  </si>
  <si>
    <t>ENERO DE 2011</t>
  </si>
  <si>
    <t>No.</t>
  </si>
  <si>
    <t>CARGA O DESCARGA</t>
  </si>
  <si>
    <t>PROCEDENCIA</t>
  </si>
  <si>
    <t>DESTINO</t>
  </si>
  <si>
    <t>NOMBRE</t>
  </si>
  <si>
    <t>T.R.B.</t>
  </si>
  <si>
    <t>TIPO</t>
  </si>
  <si>
    <t>PUNTA DELGADA</t>
  </si>
  <si>
    <t>MEXICO</t>
  </si>
  <si>
    <t>ABASTECEDOR</t>
  </si>
  <si>
    <t>AREA DE PLATAFORMAS</t>
  </si>
  <si>
    <t>TONALA</t>
  </si>
  <si>
    <t>LANCHA</t>
  </si>
  <si>
    <t>TULIJA</t>
  </si>
  <si>
    <t>NORMAND FORTRESS</t>
  </si>
  <si>
    <t>POSICIONAMIENTO DINAMICO</t>
  </si>
  <si>
    <t>YA LONG WAN</t>
  </si>
  <si>
    <t>HOUSTON TEXAS</t>
  </si>
  <si>
    <t>GLOBAL EXPLORER</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</si>
</sst>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2]* #,##0.00_-;\-[$€-2]* #,##0.00_-;_-[$€-2]* &quot;-&quot;??_-"/>
    <numFmt numFmtId="165" formatCode="0.0"/>
    <numFmt numFmtId="166" formatCode="#,##0.000"/>
    <numFmt numFmtId="167" formatCode="#,##0;[Red]#,##0"/>
    <numFmt numFmtId="168" formatCode="_-* #,##0_-;\-* #,##0_-;_-* &quot;-&quot;??_-;_-@_-"/>
    <numFmt numFmtId="169" formatCode="0.000"/>
    <numFmt numFmtId="170" formatCode="#,##0.00_ ;[Red]\-#,##0.00\ "/>
    <numFmt numFmtId="171" formatCode="#.##0"/>
    <numFmt numFmtId="172" formatCode="###0"/>
    <numFmt numFmtId="173" formatCode="###0.00"/>
    <numFmt numFmtId="174" formatCode="#,##0.0"/>
    <numFmt numFmtId="175" formatCode="#.00"/>
    <numFmt numFmtId="176" formatCode="[$-80A]dddd\,\ dd&quot; de &quot;mmmm&quot; de &quot;yyyy"/>
    <numFmt numFmtId="177" formatCode="[$-80A]hh:mm:ss\ AM/PM"/>
    <numFmt numFmtId="178" formatCode="0.000000"/>
    <numFmt numFmtId="179" formatCode="0.00000"/>
    <numFmt numFmtId="180" formatCode="0.0000"/>
  </numFmts>
  <fonts count="75">
    <font>
      <sz val="10"/>
      <name val="Arial"/>
      <family val="0"/>
    </font>
    <font>
      <u val="single"/>
      <sz val="10"/>
      <color indexed="12"/>
      <name val="Arial"/>
      <family val="2"/>
    </font>
    <font>
      <u val="single"/>
      <sz val="10"/>
      <color indexed="36"/>
      <name val="Arial"/>
      <family val="2"/>
    </font>
    <font>
      <sz val="10"/>
      <color indexed="54"/>
      <name val="Arial"/>
      <family val="2"/>
    </font>
    <font>
      <b/>
      <sz val="12"/>
      <color indexed="62"/>
      <name val="Arial"/>
      <family val="2"/>
    </font>
    <font>
      <b/>
      <sz val="7.5"/>
      <color indexed="9"/>
      <name val="Arial"/>
      <family val="2"/>
    </font>
    <font>
      <b/>
      <sz val="8"/>
      <color indexed="9"/>
      <name val="Arial"/>
      <family val="2"/>
    </font>
    <font>
      <sz val="10"/>
      <color indexed="9"/>
      <name val="Arial"/>
      <family val="2"/>
    </font>
    <font>
      <sz val="8"/>
      <color indexed="62"/>
      <name val="Arial"/>
      <family val="2"/>
    </font>
    <font>
      <sz val="8"/>
      <color indexed="54"/>
      <name val="Arial"/>
      <family val="2"/>
    </font>
    <font>
      <b/>
      <sz val="8"/>
      <color indexed="62"/>
      <name val="Arial"/>
      <family val="2"/>
    </font>
    <font>
      <sz val="10"/>
      <color indexed="62"/>
      <name val="Arial"/>
      <family val="2"/>
    </font>
    <font>
      <sz val="8"/>
      <name val="Arial"/>
      <family val="2"/>
    </font>
    <font>
      <b/>
      <sz val="10"/>
      <color indexed="62"/>
      <name val="Arial"/>
      <family val="2"/>
    </font>
    <font>
      <b/>
      <sz val="9"/>
      <color indexed="9"/>
      <name val="Arial"/>
      <family val="2"/>
    </font>
    <font>
      <sz val="9"/>
      <name val="Arial"/>
      <family val="2"/>
    </font>
    <font>
      <sz val="9"/>
      <color indexed="62"/>
      <name val="Arial"/>
      <family val="2"/>
    </font>
    <font>
      <b/>
      <sz val="10"/>
      <color indexed="9"/>
      <name val="Arial"/>
      <family val="2"/>
    </font>
    <font>
      <b/>
      <sz val="9"/>
      <color indexed="62"/>
      <name val="Arial"/>
      <family val="2"/>
    </font>
    <font>
      <sz val="9"/>
      <color indexed="54"/>
      <name val="Arial"/>
      <family val="2"/>
    </font>
    <font>
      <sz val="9"/>
      <color indexed="10"/>
      <name val="Arial"/>
      <family val="2"/>
    </font>
    <font>
      <sz val="7"/>
      <color indexed="62"/>
      <name val="Arial"/>
      <family val="2"/>
    </font>
    <font>
      <sz val="7"/>
      <color indexed="54"/>
      <name val="Arial"/>
      <family val="2"/>
    </font>
    <font>
      <b/>
      <sz val="9"/>
      <color indexed="54"/>
      <name val="Arial"/>
      <family val="2"/>
    </font>
    <font>
      <sz val="9"/>
      <name val="Microsoft Sans Serif"/>
      <family val="2"/>
    </font>
    <font>
      <b/>
      <sz val="10"/>
      <name val="Times New Roman"/>
      <family val="1"/>
    </font>
    <font>
      <b/>
      <sz val="10"/>
      <name val="Arial"/>
      <family val="2"/>
    </font>
    <font>
      <b/>
      <sz val="11"/>
      <name val="Arial"/>
      <family val="2"/>
    </font>
    <font>
      <vertAlign val="subscript"/>
      <sz val="10"/>
      <name val="Arial"/>
      <family val="2"/>
    </font>
    <font>
      <sz val="10"/>
      <color indexed="10"/>
      <name val="Arial"/>
      <family val="2"/>
    </font>
    <font>
      <b/>
      <i/>
      <sz val="10"/>
      <name val="Arial"/>
      <family val="2"/>
    </font>
    <font>
      <b/>
      <sz val="9"/>
      <name val="Arial"/>
      <family val="2"/>
    </font>
    <font>
      <b/>
      <sz val="6"/>
      <name val="Arial"/>
      <family val="2"/>
    </font>
    <font>
      <sz val="6"/>
      <name val="Arial"/>
      <family val="2"/>
    </font>
    <font>
      <sz val="7"/>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Arial"/>
      <family val="2"/>
    </font>
    <font>
      <b/>
      <sz val="8"/>
      <color indexed="9"/>
      <name val="Calibri"/>
      <family val="0"/>
    </font>
    <font>
      <vertAlign val="subscript"/>
      <sz val="10"/>
      <color indexed="8"/>
      <name val="Arial"/>
      <family val="0"/>
    </font>
    <font>
      <vertAlign val="superscript"/>
      <sz val="10"/>
      <color indexed="8"/>
      <name val="Arial"/>
      <family val="0"/>
    </font>
    <font>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theme="0"/>
        <bgColor indexed="64"/>
      </patternFill>
    </fill>
    <fill>
      <patternFill patternType="solid">
        <fgColor indexed="22"/>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22"/>
      </left>
      <right style="thin">
        <color indexed="22"/>
      </right>
      <top>
        <color indexed="63"/>
      </top>
      <bottom style="thin">
        <color indexed="22"/>
      </bottom>
    </border>
    <border>
      <left style="thin">
        <color indexed="22"/>
      </left>
      <right style="thin">
        <color indexed="22"/>
      </right>
      <top>
        <color indexed="63"/>
      </top>
      <bottom style="thin">
        <color indexed="22"/>
      </bottom>
    </border>
    <border>
      <left style="thin">
        <color indexed="22"/>
      </left>
      <right style="medium">
        <color indexed="22"/>
      </right>
      <top>
        <color indexed="63"/>
      </top>
      <bottom style="thin">
        <color indexed="22"/>
      </bottom>
    </border>
    <border>
      <left style="medium">
        <color indexed="22"/>
      </left>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color indexed="63"/>
      </bottom>
    </border>
    <border>
      <left style="medium">
        <color indexed="22"/>
      </left>
      <right style="thin">
        <color indexed="22"/>
      </right>
      <top style="thin">
        <color indexed="22"/>
      </top>
      <bottom style="medium">
        <color indexed="22"/>
      </bottom>
    </border>
    <border>
      <left style="thin">
        <color indexed="22"/>
      </left>
      <right style="thin">
        <color indexed="22"/>
      </right>
      <top style="thin">
        <color indexed="22"/>
      </top>
      <bottom style="medium">
        <color indexed="22"/>
      </bottom>
    </border>
    <border>
      <left style="medium">
        <color indexed="22"/>
      </left>
      <right style="thin">
        <color indexed="22"/>
      </right>
      <top style="medium">
        <color indexed="22"/>
      </top>
      <bottom style="medium">
        <color indexed="22"/>
      </bottom>
    </border>
    <border>
      <left style="thin">
        <color indexed="22"/>
      </left>
      <right>
        <color indexed="63"/>
      </right>
      <top style="medium">
        <color indexed="22"/>
      </top>
      <bottom style="medium">
        <color indexed="22"/>
      </bottom>
    </border>
    <border>
      <left style="thin">
        <color indexed="22"/>
      </left>
      <right style="medium">
        <color indexed="22"/>
      </right>
      <top style="medium">
        <color indexed="22"/>
      </top>
      <bottom style="medium">
        <color indexed="22"/>
      </bottom>
    </border>
    <border>
      <left style="thin">
        <color indexed="22"/>
      </left>
      <right>
        <color indexed="63"/>
      </right>
      <top style="thin">
        <color indexed="22"/>
      </top>
      <bottom style="thin">
        <color indexed="22"/>
      </bottom>
    </border>
    <border>
      <left style="thin">
        <color indexed="22"/>
      </left>
      <right style="medium">
        <color indexed="22"/>
      </right>
      <top style="thin">
        <color indexed="22"/>
      </top>
      <bottom style="thin">
        <color indexed="22"/>
      </bottom>
    </border>
    <border>
      <left style="thin">
        <color indexed="22"/>
      </left>
      <right>
        <color indexed="63"/>
      </right>
      <top style="thin">
        <color indexed="22"/>
      </top>
      <bottom style="medium">
        <color indexed="22"/>
      </bottom>
    </border>
    <border>
      <left style="thin">
        <color indexed="22"/>
      </left>
      <right style="thin">
        <color indexed="22"/>
      </right>
      <top style="medium">
        <color indexed="22"/>
      </top>
      <bottom style="medium">
        <color indexed="22"/>
      </bottom>
    </border>
    <border>
      <left style="thin">
        <color indexed="22"/>
      </left>
      <right style="medium">
        <color indexed="22"/>
      </right>
      <top style="medium">
        <color indexed="22"/>
      </top>
      <bottom style="thin">
        <color indexed="22"/>
      </bottom>
    </border>
    <border>
      <left style="medium">
        <color indexed="22"/>
      </left>
      <right style="thin">
        <color indexed="22"/>
      </right>
      <top style="medium">
        <color indexed="22"/>
      </top>
      <bottom style="thin">
        <color indexed="22"/>
      </bottom>
    </border>
    <border>
      <left style="thin">
        <color indexed="22"/>
      </left>
      <right style="thin">
        <color indexed="22"/>
      </right>
      <top style="medium">
        <color indexed="22"/>
      </top>
      <bottom style="thin">
        <color indexed="22"/>
      </bottom>
    </border>
    <border>
      <left style="medium">
        <color indexed="22"/>
      </left>
      <right style="thin">
        <color indexed="22"/>
      </right>
      <top style="medium">
        <color indexed="22"/>
      </top>
      <bottom>
        <color indexed="63"/>
      </bottom>
    </border>
    <border>
      <left style="thin">
        <color indexed="22"/>
      </left>
      <right style="thin">
        <color indexed="22"/>
      </right>
      <top style="medium">
        <color indexed="22"/>
      </top>
      <bottom>
        <color indexed="63"/>
      </bottom>
    </border>
    <border>
      <left style="thin">
        <color indexed="22"/>
      </left>
      <right style="medium">
        <color indexed="22"/>
      </right>
      <top style="medium">
        <color indexed="22"/>
      </top>
      <bottom>
        <color indexed="63"/>
      </bottom>
    </border>
    <border>
      <left style="thin">
        <color indexed="22"/>
      </left>
      <right style="thin">
        <color indexed="22"/>
      </right>
      <top>
        <color indexed="63"/>
      </top>
      <bottom>
        <color indexed="63"/>
      </bottom>
    </border>
    <border>
      <left style="medium">
        <color indexed="22"/>
      </left>
      <right style="thin">
        <color indexed="22"/>
      </right>
      <top style="thin">
        <color indexed="22"/>
      </top>
      <bottom>
        <color indexed="63"/>
      </bottom>
    </border>
    <border>
      <left style="thin">
        <color indexed="22"/>
      </left>
      <right>
        <color indexed="63"/>
      </right>
      <top>
        <color indexed="63"/>
      </top>
      <bottom style="thin">
        <color indexed="22"/>
      </bottom>
    </border>
    <border>
      <left style="thin">
        <color indexed="22"/>
      </left>
      <right>
        <color indexed="63"/>
      </right>
      <top style="thin">
        <color indexed="22"/>
      </top>
      <bottom>
        <color indexed="63"/>
      </bottom>
    </border>
    <border>
      <left style="thin">
        <color indexed="22"/>
      </left>
      <right style="thin">
        <color indexed="22"/>
      </right>
      <top>
        <color indexed="63"/>
      </top>
      <bottom style="medium">
        <color indexed="22"/>
      </bottom>
    </border>
    <border>
      <left>
        <color indexed="63"/>
      </left>
      <right style="thin">
        <color indexed="22"/>
      </right>
      <top>
        <color indexed="63"/>
      </top>
      <bottom style="thin">
        <color indexed="22"/>
      </bottom>
    </border>
    <border>
      <left style="medium">
        <color indexed="55"/>
      </left>
      <right style="medium">
        <color indexed="55"/>
      </right>
      <top style="medium">
        <color indexed="55"/>
      </top>
      <bottom style="medium">
        <color indexed="55"/>
      </bottom>
    </border>
    <border>
      <left style="medium">
        <color indexed="55"/>
      </left>
      <right style="medium">
        <color indexed="55"/>
      </right>
      <top style="medium">
        <color indexed="55"/>
      </top>
      <bottom>
        <color indexed="63"/>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medium">
        <color indexed="55"/>
      </left>
      <right style="medium">
        <color indexed="55"/>
      </right>
      <top style="medium">
        <color indexed="55"/>
      </top>
      <bottom style="thin"/>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color indexed="63"/>
      </left>
      <right style="thin">
        <color indexed="55"/>
      </right>
      <top style="thin">
        <color indexed="55"/>
      </top>
      <bottom>
        <color indexed="63"/>
      </bottom>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style="medium">
        <color indexed="55"/>
      </left>
      <right>
        <color indexed="63"/>
      </right>
      <top style="medium">
        <color indexed="55"/>
      </top>
      <bottom style="medium">
        <color indexed="55"/>
      </bottom>
    </border>
    <border>
      <left>
        <color indexed="63"/>
      </left>
      <right style="medium">
        <color indexed="55"/>
      </right>
      <top style="medium">
        <color indexed="55"/>
      </top>
      <bottom style="medium">
        <color indexed="55"/>
      </bottom>
    </border>
    <border>
      <left style="medium">
        <color indexed="55"/>
      </left>
      <right style="medium">
        <color indexed="55"/>
      </right>
      <top>
        <color indexed="63"/>
      </top>
      <bottom style="medium">
        <color indexed="55"/>
      </bottom>
    </border>
    <border>
      <left style="medium">
        <color indexed="55"/>
      </left>
      <right>
        <color indexed="63"/>
      </right>
      <top>
        <color indexed="63"/>
      </top>
      <bottom style="medium">
        <color indexed="55"/>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color indexed="63"/>
      </left>
      <right style="thin">
        <color indexed="55"/>
      </right>
      <top>
        <color indexed="63"/>
      </top>
      <bottom style="thin">
        <color indexed="55"/>
      </bottom>
    </border>
    <border>
      <left style="medium"/>
      <right>
        <color indexed="63"/>
      </right>
      <top style="medium"/>
      <bottom>
        <color indexed="63"/>
      </bottom>
    </border>
    <border>
      <left style="medium"/>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thin"/>
      <right style="thin"/>
      <top style="thin"/>
      <bottom style="thin"/>
    </border>
    <border>
      <left>
        <color indexed="63"/>
      </left>
      <right>
        <color indexed="63"/>
      </right>
      <top style="medium">
        <color indexed="55"/>
      </top>
      <bottom style="medium">
        <color indexed="55"/>
      </bottom>
    </border>
    <border>
      <left>
        <color indexed="63"/>
      </left>
      <right>
        <color indexed="63"/>
      </right>
      <top style="medium"/>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20" borderId="0" applyNumberFormat="0" applyBorder="0" applyAlignment="0" applyProtection="0"/>
    <xf numFmtId="0" fontId="60" fillId="21" borderId="1" applyNumberFormat="0" applyAlignment="0" applyProtection="0"/>
    <xf numFmtId="0" fontId="61" fillId="22" borderId="2" applyNumberFormat="0" applyAlignment="0" applyProtection="0"/>
    <xf numFmtId="0" fontId="62" fillId="0" borderId="3" applyNumberFormat="0" applyFill="0" applyAlignment="0" applyProtection="0"/>
    <xf numFmtId="0" fontId="63" fillId="0" borderId="0" applyNumberFormat="0" applyFill="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64" fillId="29" borderId="1" applyNumberFormat="0" applyAlignment="0" applyProtection="0"/>
    <xf numFmtId="164"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6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31" borderId="0" applyNumberFormat="0" applyBorder="0" applyAlignment="0" applyProtection="0"/>
    <xf numFmtId="0" fontId="0" fillId="0" borderId="0">
      <alignment/>
      <protection/>
    </xf>
    <xf numFmtId="0" fontId="57" fillId="0" borderId="0">
      <alignment/>
      <protection/>
    </xf>
    <xf numFmtId="0" fontId="0" fillId="0" borderId="0">
      <alignment/>
      <protection/>
    </xf>
    <xf numFmtId="0" fontId="24" fillId="0" borderId="0">
      <alignment/>
      <protection/>
    </xf>
    <xf numFmtId="0" fontId="57" fillId="0" borderId="0">
      <alignment/>
      <protection/>
    </xf>
    <xf numFmtId="0" fontId="25"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67" fillId="21" borderId="5"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6" applyNumberFormat="0" applyFill="0" applyAlignment="0" applyProtection="0"/>
    <xf numFmtId="0" fontId="72" fillId="0" borderId="7" applyNumberFormat="0" applyFill="0" applyAlignment="0" applyProtection="0"/>
    <xf numFmtId="0" fontId="63" fillId="0" borderId="8" applyNumberFormat="0" applyFill="0" applyAlignment="0" applyProtection="0"/>
    <xf numFmtId="0" fontId="73" fillId="0" borderId="9" applyNumberFormat="0" applyFill="0" applyAlignment="0" applyProtection="0"/>
  </cellStyleXfs>
  <cellXfs count="291">
    <xf numFmtId="0" fontId="0" fillId="0" borderId="0" xfId="0" applyAlignment="1">
      <alignment/>
    </xf>
    <xf numFmtId="0" fontId="3" fillId="0" borderId="0" xfId="0" applyFont="1" applyAlignment="1">
      <alignment/>
    </xf>
    <xf numFmtId="0" fontId="3" fillId="0" borderId="0" xfId="0" applyFont="1" applyFill="1" applyAlignment="1">
      <alignment/>
    </xf>
    <xf numFmtId="0" fontId="8" fillId="0" borderId="10" xfId="0" applyFont="1" applyBorder="1" applyAlignment="1">
      <alignment/>
    </xf>
    <xf numFmtId="0" fontId="8" fillId="0" borderId="11" xfId="0" applyFont="1" applyBorder="1" applyAlignment="1">
      <alignment/>
    </xf>
    <xf numFmtId="0" fontId="8" fillId="0" borderId="11" xfId="0" applyFont="1" applyBorder="1" applyAlignment="1">
      <alignment horizontal="right"/>
    </xf>
    <xf numFmtId="0" fontId="8" fillId="0" borderId="12" xfId="0" applyFont="1" applyBorder="1" applyAlignment="1">
      <alignment horizontal="right"/>
    </xf>
    <xf numFmtId="0" fontId="9" fillId="0" borderId="0" xfId="0" applyFont="1" applyFill="1" applyAlignment="1">
      <alignment/>
    </xf>
    <xf numFmtId="0" fontId="10" fillId="0" borderId="13" xfId="0" applyFont="1" applyBorder="1" applyAlignment="1">
      <alignment/>
    </xf>
    <xf numFmtId="0" fontId="10" fillId="0" borderId="14" xfId="0" applyFont="1" applyBorder="1" applyAlignment="1">
      <alignment/>
    </xf>
    <xf numFmtId="0" fontId="10" fillId="0" borderId="11" xfId="0" applyFont="1" applyBorder="1" applyAlignment="1">
      <alignment horizontal="right"/>
    </xf>
    <xf numFmtId="3" fontId="10" fillId="0" borderId="11" xfId="0" applyNumberFormat="1" applyFont="1" applyBorder="1" applyAlignment="1">
      <alignment horizontal="right"/>
    </xf>
    <xf numFmtId="0" fontId="8" fillId="0" borderId="14" xfId="0" applyFont="1" applyBorder="1" applyAlignment="1">
      <alignment/>
    </xf>
    <xf numFmtId="0" fontId="8" fillId="0" borderId="14" xfId="0" applyFont="1" applyFill="1" applyBorder="1" applyAlignment="1">
      <alignment/>
    </xf>
    <xf numFmtId="0" fontId="8" fillId="0" borderId="13" xfId="0" applyFont="1" applyBorder="1" applyAlignment="1">
      <alignment/>
    </xf>
    <xf numFmtId="4" fontId="10" fillId="0" borderId="14" xfId="0" applyNumberFormat="1" applyFont="1" applyBorder="1" applyAlignment="1">
      <alignment/>
    </xf>
    <xf numFmtId="4" fontId="10" fillId="0" borderId="11" xfId="49" applyNumberFormat="1" applyFont="1" applyBorder="1" applyAlignment="1">
      <alignment horizontal="right"/>
    </xf>
    <xf numFmtId="4" fontId="10" fillId="0" borderId="11" xfId="0" applyNumberFormat="1" applyFont="1" applyBorder="1" applyAlignment="1">
      <alignment horizontal="right"/>
    </xf>
    <xf numFmtId="4" fontId="8" fillId="0" borderId="14" xfId="0" applyNumberFormat="1" applyFont="1" applyBorder="1" applyAlignment="1">
      <alignment/>
    </xf>
    <xf numFmtId="3" fontId="8" fillId="0" borderId="14" xfId="0" applyNumberFormat="1" applyFont="1" applyBorder="1" applyAlignment="1">
      <alignment horizontal="right"/>
    </xf>
    <xf numFmtId="3" fontId="10" fillId="0" borderId="14" xfId="0" applyNumberFormat="1" applyFont="1" applyBorder="1" applyAlignment="1">
      <alignment horizontal="right"/>
    </xf>
    <xf numFmtId="0" fontId="10" fillId="0" borderId="15" xfId="0" applyFont="1" applyBorder="1" applyAlignment="1">
      <alignment horizontal="right"/>
    </xf>
    <xf numFmtId="168" fontId="10" fillId="0" borderId="11" xfId="49" applyNumberFormat="1" applyFont="1" applyBorder="1" applyAlignment="1">
      <alignment horizontal="right"/>
    </xf>
    <xf numFmtId="0" fontId="8" fillId="0" borderId="15" xfId="0" applyFont="1" applyBorder="1" applyAlignment="1">
      <alignment horizontal="right"/>
    </xf>
    <xf numFmtId="0" fontId="8" fillId="0" borderId="14" xfId="0" applyFont="1" applyBorder="1" applyAlignment="1">
      <alignment horizontal="right"/>
    </xf>
    <xf numFmtId="0" fontId="8" fillId="0" borderId="16" xfId="0" applyFont="1" applyBorder="1" applyAlignment="1">
      <alignment/>
    </xf>
    <xf numFmtId="0" fontId="8" fillId="0" borderId="17" xfId="0" applyFont="1" applyBorder="1" applyAlignment="1">
      <alignment/>
    </xf>
    <xf numFmtId="0" fontId="8" fillId="0" borderId="17" xfId="0" applyFont="1" applyBorder="1" applyAlignment="1">
      <alignment horizontal="right"/>
    </xf>
    <xf numFmtId="0" fontId="3" fillId="0" borderId="0" xfId="0" applyFont="1" applyAlignment="1">
      <alignment wrapText="1"/>
    </xf>
    <xf numFmtId="0" fontId="11" fillId="0" borderId="0" xfId="0" applyFont="1" applyAlignment="1">
      <alignment/>
    </xf>
    <xf numFmtId="0" fontId="8" fillId="0" borderId="0" xfId="0" applyFont="1" applyAlignment="1">
      <alignment/>
    </xf>
    <xf numFmtId="0" fontId="11" fillId="0" borderId="0" xfId="0" applyFont="1" applyFill="1" applyAlignment="1">
      <alignment/>
    </xf>
    <xf numFmtId="0" fontId="3" fillId="0" borderId="0" xfId="0" applyFont="1" applyAlignment="1">
      <alignment/>
    </xf>
    <xf numFmtId="0" fontId="14" fillId="33" borderId="18" xfId="0" applyFont="1" applyFill="1" applyBorder="1" applyAlignment="1">
      <alignment/>
    </xf>
    <xf numFmtId="0" fontId="14" fillId="33" borderId="19" xfId="0" applyFont="1" applyFill="1" applyBorder="1" applyAlignment="1">
      <alignment horizontal="center"/>
    </xf>
    <xf numFmtId="0" fontId="14" fillId="33" borderId="20" xfId="0" applyFont="1" applyFill="1" applyBorder="1" applyAlignment="1">
      <alignment horizontal="center"/>
    </xf>
    <xf numFmtId="0" fontId="15" fillId="0" borderId="0" xfId="0" applyFont="1" applyBorder="1" applyAlignment="1">
      <alignment/>
    </xf>
    <xf numFmtId="0" fontId="15" fillId="0" borderId="0" xfId="0" applyFont="1" applyAlignment="1">
      <alignment/>
    </xf>
    <xf numFmtId="0" fontId="16" fillId="0" borderId="13" xfId="0" applyFont="1" applyFill="1" applyBorder="1" applyAlignment="1">
      <alignment/>
    </xf>
    <xf numFmtId="0" fontId="16" fillId="0" borderId="21" xfId="0" applyFont="1" applyFill="1" applyBorder="1" applyAlignment="1">
      <alignment horizontal="center"/>
    </xf>
    <xf numFmtId="3" fontId="17" fillId="33" borderId="22" xfId="0" applyNumberFormat="1" applyFont="1" applyFill="1" applyBorder="1" applyAlignment="1">
      <alignment horizontal="center"/>
    </xf>
    <xf numFmtId="0" fontId="17" fillId="33" borderId="16" xfId="0" applyFont="1" applyFill="1" applyBorder="1" applyAlignment="1">
      <alignment/>
    </xf>
    <xf numFmtId="0" fontId="17" fillId="33" borderId="23" xfId="0" applyFont="1" applyFill="1" applyBorder="1" applyAlignment="1">
      <alignment horizontal="center"/>
    </xf>
    <xf numFmtId="0" fontId="11" fillId="0" borderId="14" xfId="0" applyFont="1" applyFill="1" applyBorder="1" applyAlignment="1">
      <alignment horizontal="center"/>
    </xf>
    <xf numFmtId="0" fontId="11" fillId="0" borderId="14" xfId="0" applyFont="1" applyFill="1" applyBorder="1" applyAlignment="1">
      <alignment horizontal="center" wrapText="1"/>
    </xf>
    <xf numFmtId="0" fontId="17" fillId="33" borderId="17" xfId="0" applyFont="1" applyFill="1" applyBorder="1" applyAlignment="1">
      <alignment horizontal="center"/>
    </xf>
    <xf numFmtId="0" fontId="19" fillId="0" borderId="0" xfId="0" applyFont="1" applyAlignment="1">
      <alignment/>
    </xf>
    <xf numFmtId="0" fontId="19" fillId="0" borderId="0" xfId="0" applyFont="1" applyFill="1" applyAlignment="1">
      <alignment/>
    </xf>
    <xf numFmtId="0" fontId="14" fillId="33" borderId="24" xfId="0" applyFont="1" applyFill="1" applyBorder="1" applyAlignment="1">
      <alignment horizontal="center"/>
    </xf>
    <xf numFmtId="0" fontId="16" fillId="0" borderId="10" xfId="0" applyFont="1" applyBorder="1" applyAlignment="1">
      <alignment/>
    </xf>
    <xf numFmtId="4" fontId="8" fillId="0" borderId="14" xfId="0" applyNumberFormat="1" applyFont="1" applyFill="1" applyBorder="1" applyAlignment="1">
      <alignment/>
    </xf>
    <xf numFmtId="4" fontId="6" fillId="33" borderId="25" xfId="0" applyNumberFormat="1" applyFont="1" applyFill="1" applyBorder="1" applyAlignment="1">
      <alignment/>
    </xf>
    <xf numFmtId="3" fontId="19" fillId="0" borderId="0" xfId="0" applyNumberFormat="1" applyFont="1" applyFill="1" applyBorder="1" applyAlignment="1">
      <alignment/>
    </xf>
    <xf numFmtId="4" fontId="19" fillId="0" borderId="0" xfId="0" applyNumberFormat="1" applyFont="1" applyAlignment="1">
      <alignment/>
    </xf>
    <xf numFmtId="0" fontId="16" fillId="0" borderId="13" xfId="0" applyFont="1" applyBorder="1" applyAlignment="1">
      <alignment/>
    </xf>
    <xf numFmtId="4" fontId="8" fillId="0" borderId="14" xfId="0" applyNumberFormat="1" applyFont="1" applyBorder="1" applyAlignment="1">
      <alignment/>
    </xf>
    <xf numFmtId="3" fontId="20" fillId="0" borderId="0" xfId="0" applyNumberFormat="1" applyFont="1" applyFill="1" applyBorder="1" applyAlignment="1">
      <alignment/>
    </xf>
    <xf numFmtId="4" fontId="20" fillId="0" borderId="0" xfId="0" applyNumberFormat="1" applyFont="1" applyAlignment="1">
      <alignment/>
    </xf>
    <xf numFmtId="0" fontId="6" fillId="33" borderId="16" xfId="0" applyFont="1" applyFill="1" applyBorder="1" applyAlignment="1">
      <alignment/>
    </xf>
    <xf numFmtId="4" fontId="6" fillId="33" borderId="17" xfId="0" applyNumberFormat="1" applyFont="1" applyFill="1" applyBorder="1" applyAlignment="1">
      <alignment/>
    </xf>
    <xf numFmtId="0" fontId="9" fillId="0" borderId="0" xfId="0" applyFont="1" applyAlignment="1">
      <alignment/>
    </xf>
    <xf numFmtId="0" fontId="9" fillId="0" borderId="0" xfId="0" applyFont="1" applyAlignment="1">
      <alignment/>
    </xf>
    <xf numFmtId="0" fontId="21" fillId="0" borderId="0" xfId="0" applyFont="1" applyAlignment="1">
      <alignment/>
    </xf>
    <xf numFmtId="0" fontId="14" fillId="33" borderId="26" xfId="0" applyFont="1" applyFill="1" applyBorder="1" applyAlignment="1">
      <alignment/>
    </xf>
    <xf numFmtId="0" fontId="14" fillId="33" borderId="27" xfId="0" applyFont="1" applyFill="1" applyBorder="1" applyAlignment="1">
      <alignment horizontal="center"/>
    </xf>
    <xf numFmtId="0" fontId="14" fillId="33" borderId="25" xfId="0" applyFont="1" applyFill="1" applyBorder="1" applyAlignment="1">
      <alignment horizontal="center"/>
    </xf>
    <xf numFmtId="0" fontId="14" fillId="33" borderId="16" xfId="0" applyFont="1" applyFill="1" applyBorder="1" applyAlignment="1">
      <alignment/>
    </xf>
    <xf numFmtId="0" fontId="16" fillId="0" borderId="0" xfId="0" applyFont="1" applyAlignment="1">
      <alignment/>
    </xf>
    <xf numFmtId="0" fontId="22" fillId="0" borderId="0" xfId="0" applyFont="1" applyAlignment="1">
      <alignment/>
    </xf>
    <xf numFmtId="0" fontId="23" fillId="0" borderId="0" xfId="0" applyFont="1" applyAlignment="1">
      <alignment/>
    </xf>
    <xf numFmtId="0" fontId="14" fillId="33" borderId="28" xfId="0" applyFont="1" applyFill="1" applyBorder="1" applyAlignment="1">
      <alignment/>
    </xf>
    <xf numFmtId="0" fontId="14" fillId="33" borderId="29" xfId="0" applyFont="1" applyFill="1" applyBorder="1" applyAlignment="1">
      <alignment horizontal="center"/>
    </xf>
    <xf numFmtId="0" fontId="14" fillId="33" borderId="30" xfId="0" applyFont="1" applyFill="1" applyBorder="1" applyAlignment="1">
      <alignment horizontal="center"/>
    </xf>
    <xf numFmtId="0" fontId="16" fillId="0" borderId="13" xfId="0" applyFont="1" applyFill="1" applyBorder="1" applyAlignment="1">
      <alignment horizontal="left" vertical="center" wrapText="1"/>
    </xf>
    <xf numFmtId="4" fontId="16" fillId="0" borderId="14" xfId="0" applyNumberFormat="1" applyFont="1" applyFill="1" applyBorder="1" applyAlignment="1">
      <alignment horizontal="right"/>
    </xf>
    <xf numFmtId="4" fontId="14" fillId="33" borderId="22" xfId="0" applyNumberFormat="1" applyFont="1" applyFill="1" applyBorder="1" applyAlignment="1">
      <alignment horizontal="right"/>
    </xf>
    <xf numFmtId="4" fontId="15" fillId="0" borderId="0" xfId="0" applyNumberFormat="1" applyFont="1" applyAlignment="1">
      <alignment/>
    </xf>
    <xf numFmtId="4" fontId="14" fillId="33" borderId="17" xfId="0" applyNumberFormat="1" applyFont="1" applyFill="1" applyBorder="1" applyAlignment="1">
      <alignment horizontal="right"/>
    </xf>
    <xf numFmtId="0" fontId="16" fillId="0" borderId="13" xfId="0" applyFont="1" applyFill="1" applyBorder="1" applyAlignment="1">
      <alignment horizontal="left" vertical="center" wrapText="1"/>
    </xf>
    <xf numFmtId="4" fontId="16" fillId="0" borderId="14" xfId="0" applyNumberFormat="1" applyFont="1" applyFill="1" applyBorder="1" applyAlignment="1">
      <alignment horizontal="right"/>
    </xf>
    <xf numFmtId="4" fontId="14" fillId="33" borderId="14" xfId="0" applyNumberFormat="1" applyFont="1" applyFill="1" applyBorder="1" applyAlignment="1">
      <alignment horizontal="right"/>
    </xf>
    <xf numFmtId="0" fontId="16" fillId="0" borderId="10" xfId="0" applyFont="1" applyFill="1" applyBorder="1" applyAlignment="1">
      <alignment/>
    </xf>
    <xf numFmtId="4" fontId="16" fillId="0" borderId="11" xfId="0" applyNumberFormat="1" applyFont="1" applyFill="1" applyBorder="1" applyAlignment="1">
      <alignment horizontal="right"/>
    </xf>
    <xf numFmtId="0" fontId="11" fillId="0" borderId="14" xfId="0" applyFont="1" applyFill="1" applyBorder="1" applyAlignment="1">
      <alignment/>
    </xf>
    <xf numFmtId="4" fontId="16" fillId="0" borderId="14" xfId="0" applyNumberFormat="1" applyFont="1" applyFill="1" applyBorder="1" applyAlignment="1">
      <alignment horizontal="right" wrapText="1"/>
    </xf>
    <xf numFmtId="0" fontId="16" fillId="0" borderId="13" xfId="0" applyFont="1" applyFill="1" applyBorder="1" applyAlignment="1">
      <alignment/>
    </xf>
    <xf numFmtId="4" fontId="14" fillId="33" borderId="17" xfId="0" applyNumberFormat="1" applyFont="1" applyFill="1" applyBorder="1" applyAlignment="1">
      <alignment horizontal="right"/>
    </xf>
    <xf numFmtId="0" fontId="22" fillId="0" borderId="0" xfId="0" applyFont="1" applyAlignment="1">
      <alignment/>
    </xf>
    <xf numFmtId="0" fontId="11" fillId="0" borderId="14" xfId="0" applyFont="1" applyFill="1" applyBorder="1" applyAlignment="1">
      <alignment wrapText="1"/>
    </xf>
    <xf numFmtId="3" fontId="14" fillId="33" borderId="17" xfId="0" applyNumberFormat="1" applyFont="1" applyFill="1" applyBorder="1" applyAlignment="1">
      <alignment horizontal="right"/>
    </xf>
    <xf numFmtId="3" fontId="16" fillId="0" borderId="14" xfId="0" applyNumberFormat="1" applyFont="1" applyFill="1" applyBorder="1" applyAlignment="1">
      <alignment horizontal="right"/>
    </xf>
    <xf numFmtId="3" fontId="17" fillId="33" borderId="14" xfId="0" applyNumberFormat="1" applyFont="1" applyFill="1" applyBorder="1" applyAlignment="1">
      <alignment horizontal="right"/>
    </xf>
    <xf numFmtId="4" fontId="8" fillId="0" borderId="11" xfId="0" applyNumberFormat="1" applyFont="1" applyBorder="1" applyAlignment="1">
      <alignment/>
    </xf>
    <xf numFmtId="17" fontId="6" fillId="33" borderId="24" xfId="0" applyNumberFormat="1" applyFont="1" applyFill="1" applyBorder="1" applyAlignment="1">
      <alignment horizontal="center" vertical="center"/>
    </xf>
    <xf numFmtId="0" fontId="6" fillId="33" borderId="24" xfId="0" applyFont="1" applyFill="1" applyBorder="1" applyAlignment="1">
      <alignment horizontal="center" vertical="center" wrapText="1"/>
    </xf>
    <xf numFmtId="0" fontId="6" fillId="33" borderId="20" xfId="0" applyFont="1" applyFill="1" applyBorder="1" applyAlignment="1">
      <alignment horizontal="center" vertical="center" wrapText="1"/>
    </xf>
    <xf numFmtId="0" fontId="7" fillId="0" borderId="0" xfId="0" applyFont="1" applyFill="1" applyAlignment="1">
      <alignment horizontal="center" vertical="center"/>
    </xf>
    <xf numFmtId="0" fontId="8" fillId="0" borderId="11" xfId="0" applyFont="1" applyFill="1" applyBorder="1" applyAlignment="1">
      <alignment/>
    </xf>
    <xf numFmtId="0" fontId="16" fillId="0" borderId="13" xfId="0" applyFont="1" applyFill="1" applyBorder="1" applyAlignment="1">
      <alignment wrapText="1"/>
    </xf>
    <xf numFmtId="4" fontId="8" fillId="0" borderId="14" xfId="0" applyNumberFormat="1" applyFont="1" applyFill="1" applyBorder="1" applyAlignment="1">
      <alignment/>
    </xf>
    <xf numFmtId="0" fontId="8" fillId="0" borderId="31" xfId="0" applyFont="1" applyBorder="1" applyAlignment="1">
      <alignment horizontal="right"/>
    </xf>
    <xf numFmtId="0" fontId="8" fillId="0" borderId="32" xfId="0" applyFont="1" applyBorder="1" applyAlignment="1">
      <alignment/>
    </xf>
    <xf numFmtId="0" fontId="8" fillId="0" borderId="15" xfId="0" applyFont="1" applyBorder="1" applyAlignment="1">
      <alignment/>
    </xf>
    <xf numFmtId="3" fontId="10" fillId="0" borderId="31" xfId="0" applyNumberFormat="1" applyFont="1" applyBorder="1" applyAlignment="1">
      <alignment horizontal="right"/>
    </xf>
    <xf numFmtId="0" fontId="8" fillId="0" borderId="31" xfId="0" applyFont="1" applyBorder="1" applyAlignment="1">
      <alignment/>
    </xf>
    <xf numFmtId="0" fontId="10" fillId="0" borderId="32" xfId="0" applyFont="1" applyBorder="1" applyAlignment="1">
      <alignment/>
    </xf>
    <xf numFmtId="3" fontId="8" fillId="0" borderId="11" xfId="0" applyNumberFormat="1" applyFont="1" applyBorder="1" applyAlignment="1">
      <alignment horizontal="right"/>
    </xf>
    <xf numFmtId="4" fontId="8" fillId="34" borderId="11" xfId="0" applyNumberFormat="1" applyFont="1" applyFill="1" applyBorder="1" applyAlignment="1">
      <alignment/>
    </xf>
    <xf numFmtId="0" fontId="11" fillId="0" borderId="21" xfId="0" applyFont="1" applyFill="1" applyBorder="1" applyAlignment="1">
      <alignment horizontal="center"/>
    </xf>
    <xf numFmtId="0" fontId="11" fillId="0" borderId="21" xfId="0" applyFont="1" applyFill="1" applyBorder="1" applyAlignment="1">
      <alignment horizontal="center" wrapText="1"/>
    </xf>
    <xf numFmtId="4" fontId="8" fillId="0" borderId="33" xfId="0" applyNumberFormat="1" applyFont="1" applyFill="1" applyBorder="1" applyAlignment="1">
      <alignment/>
    </xf>
    <xf numFmtId="4" fontId="8" fillId="0" borderId="33" xfId="0" applyNumberFormat="1" applyFont="1" applyBorder="1" applyAlignment="1">
      <alignment/>
    </xf>
    <xf numFmtId="4" fontId="6" fillId="33" borderId="34" xfId="0" applyNumberFormat="1" applyFont="1" applyFill="1" applyBorder="1" applyAlignment="1">
      <alignment/>
    </xf>
    <xf numFmtId="4" fontId="16" fillId="34" borderId="21" xfId="0" applyNumberFormat="1" applyFont="1" applyFill="1" applyBorder="1" applyAlignment="1">
      <alignment horizontal="right"/>
    </xf>
    <xf numFmtId="0" fontId="11" fillId="0" borderId="21" xfId="0" applyFont="1" applyFill="1" applyBorder="1" applyAlignment="1">
      <alignment/>
    </xf>
    <xf numFmtId="0" fontId="11" fillId="0" borderId="34" xfId="0" applyFont="1" applyFill="1" applyBorder="1" applyAlignment="1">
      <alignment/>
    </xf>
    <xf numFmtId="4" fontId="14" fillId="33" borderId="35" xfId="0" applyNumberFormat="1" applyFont="1" applyFill="1" applyBorder="1" applyAlignment="1">
      <alignment horizontal="right"/>
    </xf>
    <xf numFmtId="4" fontId="16" fillId="0" borderId="36" xfId="0" applyNumberFormat="1" applyFont="1" applyFill="1" applyBorder="1" applyAlignment="1">
      <alignment horizontal="right"/>
    </xf>
    <xf numFmtId="0" fontId="0" fillId="0" borderId="0" xfId="0" applyFont="1" applyAlignment="1">
      <alignment/>
    </xf>
    <xf numFmtId="4" fontId="21" fillId="0" borderId="0" xfId="0" applyNumberFormat="1" applyFont="1" applyAlignment="1">
      <alignment/>
    </xf>
    <xf numFmtId="4" fontId="8" fillId="0" borderId="11" xfId="0" applyNumberFormat="1" applyFont="1" applyFill="1" applyBorder="1" applyAlignment="1">
      <alignment/>
    </xf>
    <xf numFmtId="0" fontId="8" fillId="0" borderId="11" xfId="0" applyFont="1" applyFill="1" applyBorder="1" applyAlignment="1">
      <alignment horizontal="right"/>
    </xf>
    <xf numFmtId="4" fontId="10" fillId="0" borderId="14" xfId="0" applyNumberFormat="1" applyFont="1" applyFill="1" applyBorder="1" applyAlignment="1">
      <alignment/>
    </xf>
    <xf numFmtId="4" fontId="8" fillId="0" borderId="11" xfId="0" applyNumberFormat="1" applyFont="1" applyFill="1" applyBorder="1" applyAlignment="1">
      <alignment horizontal="right"/>
    </xf>
    <xf numFmtId="0" fontId="16" fillId="0" borderId="13" xfId="0" applyFont="1" applyFill="1" applyBorder="1" applyAlignment="1">
      <alignment horizontal="justify" vertical="top" wrapText="1"/>
    </xf>
    <xf numFmtId="0" fontId="8" fillId="0" borderId="13" xfId="0" applyFont="1" applyFill="1" applyBorder="1" applyAlignment="1">
      <alignment/>
    </xf>
    <xf numFmtId="4" fontId="10" fillId="0" borderId="11" xfId="0" applyNumberFormat="1" applyFont="1" applyFill="1" applyBorder="1" applyAlignment="1">
      <alignment horizontal="right"/>
    </xf>
    <xf numFmtId="4" fontId="8" fillId="0" borderId="14" xfId="0" applyNumberFormat="1" applyFont="1" applyFill="1" applyBorder="1" applyAlignment="1">
      <alignment horizontal="right"/>
    </xf>
    <xf numFmtId="3" fontId="8" fillId="0" borderId="14" xfId="0" applyNumberFormat="1" applyFont="1" applyFill="1" applyBorder="1" applyAlignment="1">
      <alignment horizontal="right"/>
    </xf>
    <xf numFmtId="3" fontId="8" fillId="0" borderId="11" xfId="0" applyNumberFormat="1" applyFont="1" applyFill="1" applyBorder="1" applyAlignment="1">
      <alignment horizontal="right"/>
    </xf>
    <xf numFmtId="0" fontId="10" fillId="0" borderId="11" xfId="0" applyFont="1" applyFill="1" applyBorder="1" applyAlignment="1">
      <alignment horizontal="right"/>
    </xf>
    <xf numFmtId="0" fontId="8" fillId="0" borderId="15" xfId="0" applyFont="1" applyFill="1" applyBorder="1" applyAlignment="1">
      <alignment horizontal="right"/>
    </xf>
    <xf numFmtId="4" fontId="16" fillId="0" borderId="21" xfId="0" applyNumberFormat="1" applyFont="1" applyFill="1" applyBorder="1" applyAlignment="1">
      <alignment horizontal="right"/>
    </xf>
    <xf numFmtId="3" fontId="8" fillId="0" borderId="14" xfId="0" applyNumberFormat="1" applyFont="1" applyFill="1" applyBorder="1" applyAlignment="1">
      <alignment/>
    </xf>
    <xf numFmtId="3" fontId="8" fillId="34" borderId="14" xfId="0" applyNumberFormat="1" applyFont="1" applyFill="1" applyBorder="1" applyAlignment="1">
      <alignment/>
    </xf>
    <xf numFmtId="3" fontId="8" fillId="0" borderId="21" xfId="0" applyNumberFormat="1" applyFont="1" applyFill="1" applyBorder="1" applyAlignment="1">
      <alignment/>
    </xf>
    <xf numFmtId="3" fontId="8" fillId="34" borderId="21" xfId="0" applyNumberFormat="1" applyFont="1" applyFill="1" applyBorder="1" applyAlignment="1">
      <alignment/>
    </xf>
    <xf numFmtId="3" fontId="14" fillId="33" borderId="22" xfId="0" applyNumberFormat="1" applyFont="1" applyFill="1" applyBorder="1" applyAlignment="1">
      <alignment/>
    </xf>
    <xf numFmtId="4" fontId="8" fillId="0" borderId="14" xfId="0" applyNumberFormat="1" applyFont="1" applyFill="1" applyBorder="1" applyAlignment="1">
      <alignment/>
    </xf>
    <xf numFmtId="3" fontId="8" fillId="0" borderId="14" xfId="0" applyNumberFormat="1" applyFont="1" applyFill="1" applyBorder="1" applyAlignment="1">
      <alignment/>
    </xf>
    <xf numFmtId="0" fontId="0" fillId="0" borderId="0" xfId="0" applyFill="1" applyAlignment="1">
      <alignment/>
    </xf>
    <xf numFmtId="0" fontId="0" fillId="0" borderId="0" xfId="0" applyFill="1" applyAlignment="1">
      <alignment horizontal="center"/>
    </xf>
    <xf numFmtId="0" fontId="26" fillId="0" borderId="0" xfId="0" applyFont="1" applyFill="1" applyAlignment="1">
      <alignment/>
    </xf>
    <xf numFmtId="0" fontId="0" fillId="0" borderId="0" xfId="0" applyFill="1" applyAlignment="1">
      <alignment horizontal="right"/>
    </xf>
    <xf numFmtId="0" fontId="27" fillId="0" borderId="0" xfId="0" applyFont="1" applyFill="1" applyAlignment="1">
      <alignment/>
    </xf>
    <xf numFmtId="0" fontId="0" fillId="0" borderId="37" xfId="0" applyFill="1" applyBorder="1" applyAlignment="1">
      <alignment horizontal="center" vertical="center" wrapText="1"/>
    </xf>
    <xf numFmtId="0" fontId="26" fillId="0" borderId="37" xfId="0" applyFont="1" applyFill="1" applyBorder="1" applyAlignment="1">
      <alignment horizontal="center"/>
    </xf>
    <xf numFmtId="0" fontId="0" fillId="0" borderId="37" xfId="0" applyFill="1" applyBorder="1" applyAlignment="1">
      <alignment horizontal="center"/>
    </xf>
    <xf numFmtId="0" fontId="0" fillId="0" borderId="37" xfId="0" applyFill="1" applyBorder="1" applyAlignment="1">
      <alignment/>
    </xf>
    <xf numFmtId="4" fontId="26" fillId="0" borderId="37" xfId="0" applyNumberFormat="1" applyFont="1" applyFill="1" applyBorder="1" applyAlignment="1">
      <alignment horizontal="center"/>
    </xf>
    <xf numFmtId="0" fontId="0" fillId="0" borderId="37" xfId="0" applyFont="1" applyFill="1" applyBorder="1" applyAlignment="1">
      <alignment/>
    </xf>
    <xf numFmtId="3" fontId="26" fillId="0" borderId="37" xfId="0" applyNumberFormat="1" applyFont="1" applyFill="1" applyBorder="1" applyAlignment="1">
      <alignment horizontal="center"/>
    </xf>
    <xf numFmtId="0" fontId="0" fillId="0" borderId="37" xfId="0" applyFont="1" applyFill="1" applyBorder="1" applyAlignment="1">
      <alignment vertical="center" wrapText="1"/>
    </xf>
    <xf numFmtId="4" fontId="26" fillId="34" borderId="37" xfId="0" applyNumberFormat="1" applyFont="1" applyFill="1" applyBorder="1" applyAlignment="1">
      <alignment horizontal="center"/>
    </xf>
    <xf numFmtId="0" fontId="28" fillId="0" borderId="0" xfId="0" applyFont="1" applyFill="1" applyAlignment="1">
      <alignment horizontal="right"/>
    </xf>
    <xf numFmtId="0" fontId="26" fillId="0" borderId="37" xfId="0" applyFont="1" applyFill="1" applyBorder="1" applyAlignment="1">
      <alignment/>
    </xf>
    <xf numFmtId="0" fontId="0" fillId="0" borderId="0" xfId="0" applyFill="1" applyBorder="1" applyAlignment="1">
      <alignment/>
    </xf>
    <xf numFmtId="3" fontId="29" fillId="0" borderId="0" xfId="0" applyNumberFormat="1" applyFont="1" applyFill="1" applyBorder="1" applyAlignment="1">
      <alignment/>
    </xf>
    <xf numFmtId="0" fontId="29" fillId="0" borderId="0" xfId="0" applyNumberFormat="1" applyFont="1" applyFill="1" applyBorder="1" applyAlignment="1">
      <alignment/>
    </xf>
    <xf numFmtId="3" fontId="0" fillId="0" borderId="0" xfId="0" applyNumberFormat="1" applyFont="1" applyFill="1" applyAlignment="1">
      <alignment horizontal="center"/>
    </xf>
    <xf numFmtId="0" fontId="0" fillId="0" borderId="0" xfId="0" applyFont="1" applyFill="1" applyAlignment="1">
      <alignment horizontal="center"/>
    </xf>
    <xf numFmtId="0" fontId="26" fillId="0" borderId="38" xfId="0" applyFont="1" applyFill="1" applyBorder="1" applyAlignment="1">
      <alignment/>
    </xf>
    <xf numFmtId="3" fontId="0" fillId="34" borderId="38" xfId="0" applyNumberFormat="1" applyFont="1" applyFill="1" applyBorder="1" applyAlignment="1">
      <alignment horizontal="center"/>
    </xf>
    <xf numFmtId="3" fontId="0" fillId="0" borderId="38" xfId="0" applyNumberFormat="1" applyFont="1" applyFill="1" applyBorder="1" applyAlignment="1">
      <alignment horizontal="center"/>
    </xf>
    <xf numFmtId="0" fontId="26" fillId="0" borderId="38" xfId="0" applyFont="1" applyFill="1" applyBorder="1" applyAlignment="1">
      <alignment horizontal="center"/>
    </xf>
    <xf numFmtId="0" fontId="26" fillId="0" borderId="39" xfId="0" applyFont="1" applyFill="1" applyBorder="1" applyAlignment="1">
      <alignment/>
    </xf>
    <xf numFmtId="4" fontId="26" fillId="0" borderId="39" xfId="0" applyNumberFormat="1" applyFont="1" applyFill="1" applyBorder="1" applyAlignment="1">
      <alignment horizontal="center"/>
    </xf>
    <xf numFmtId="4" fontId="26" fillId="0" borderId="40" xfId="0" applyNumberFormat="1" applyFont="1" applyFill="1" applyBorder="1" applyAlignment="1">
      <alignment horizontal="center"/>
    </xf>
    <xf numFmtId="3" fontId="26" fillId="0" borderId="41" xfId="0" applyNumberFormat="1" applyFont="1" applyFill="1" applyBorder="1" applyAlignment="1">
      <alignment horizontal="center"/>
    </xf>
    <xf numFmtId="0" fontId="26" fillId="0" borderId="0" xfId="0" applyFont="1" applyFill="1" applyBorder="1" applyAlignment="1">
      <alignment/>
    </xf>
    <xf numFmtId="49" fontId="26" fillId="0" borderId="0" xfId="0" applyNumberFormat="1" applyFont="1" applyFill="1" applyBorder="1" applyAlignment="1">
      <alignment horizontal="center"/>
    </xf>
    <xf numFmtId="167" fontId="26" fillId="0" borderId="0" xfId="0" applyNumberFormat="1" applyFont="1" applyFill="1" applyBorder="1" applyAlignment="1">
      <alignment horizontal="center"/>
    </xf>
    <xf numFmtId="0" fontId="26" fillId="0" borderId="0" xfId="0" applyNumberFormat="1" applyFont="1" applyFill="1" applyBorder="1" applyAlignment="1">
      <alignment horizontal="center"/>
    </xf>
    <xf numFmtId="0" fontId="30" fillId="0" borderId="0" xfId="0" applyFont="1" applyFill="1" applyAlignment="1">
      <alignment/>
    </xf>
    <xf numFmtId="3" fontId="26" fillId="0" borderId="0" xfId="0" applyNumberFormat="1" applyFont="1" applyFill="1" applyBorder="1" applyAlignment="1">
      <alignment horizontal="center"/>
    </xf>
    <xf numFmtId="0" fontId="0" fillId="0" borderId="0" xfId="0" applyFill="1" applyBorder="1" applyAlignment="1">
      <alignment horizontal="center" vertical="center" wrapText="1"/>
    </xf>
    <xf numFmtId="0" fontId="26" fillId="0" borderId="37" xfId="0" applyFont="1" applyFill="1" applyBorder="1" applyAlignment="1">
      <alignment horizontal="center" vertical="center" wrapText="1"/>
    </xf>
    <xf numFmtId="0" fontId="0" fillId="0" borderId="42" xfId="0" applyFill="1" applyBorder="1" applyAlignment="1">
      <alignment/>
    </xf>
    <xf numFmtId="0" fontId="0" fillId="0" borderId="37" xfId="0" applyFill="1" applyBorder="1" applyAlignment="1">
      <alignment horizontal="left"/>
    </xf>
    <xf numFmtId="0" fontId="31" fillId="0" borderId="0" xfId="0" applyFont="1" applyFill="1" applyAlignment="1">
      <alignment/>
    </xf>
    <xf numFmtId="0" fontId="15" fillId="0" borderId="0" xfId="0" applyFont="1" applyFill="1" applyAlignment="1">
      <alignment/>
    </xf>
    <xf numFmtId="0" fontId="0" fillId="0" borderId="43" xfId="0" applyFill="1" applyBorder="1" applyAlignment="1">
      <alignment/>
    </xf>
    <xf numFmtId="0" fontId="26" fillId="0" borderId="44" xfId="0" applyFont="1" applyFill="1" applyBorder="1" applyAlignment="1">
      <alignment/>
    </xf>
    <xf numFmtId="0" fontId="0" fillId="0" borderId="44" xfId="0" applyFill="1" applyBorder="1" applyAlignment="1">
      <alignment/>
    </xf>
    <xf numFmtId="0" fontId="0" fillId="0" borderId="45" xfId="0" applyFill="1" applyBorder="1" applyAlignment="1">
      <alignment/>
    </xf>
    <xf numFmtId="0" fontId="0" fillId="0" borderId="46" xfId="0" applyFill="1" applyBorder="1" applyAlignment="1">
      <alignment/>
    </xf>
    <xf numFmtId="0" fontId="0" fillId="0" borderId="37" xfId="0" applyFill="1" applyBorder="1" applyAlignment="1">
      <alignment horizontal="center" vertical="center"/>
    </xf>
    <xf numFmtId="0" fontId="0" fillId="0" borderId="47" xfId="0" applyFill="1" applyBorder="1" applyAlignment="1">
      <alignment horizontal="center" vertical="center"/>
    </xf>
    <xf numFmtId="0" fontId="0" fillId="0" borderId="0" xfId="0" applyFill="1" applyBorder="1" applyAlignment="1">
      <alignment horizontal="center" vertical="center"/>
    </xf>
    <xf numFmtId="0" fontId="0" fillId="0" borderId="38" xfId="0" applyFill="1" applyBorder="1" applyAlignment="1">
      <alignment/>
    </xf>
    <xf numFmtId="0" fontId="0" fillId="0" borderId="48" xfId="0" applyFill="1" applyBorder="1" applyAlignment="1">
      <alignment/>
    </xf>
    <xf numFmtId="0" fontId="0" fillId="0" borderId="49" xfId="0" applyFont="1" applyFill="1" applyBorder="1" applyAlignment="1">
      <alignment/>
    </xf>
    <xf numFmtId="166" fontId="26" fillId="0" borderId="37" xfId="0" applyNumberFormat="1" applyFont="1" applyFill="1" applyBorder="1" applyAlignment="1">
      <alignment horizontal="center"/>
    </xf>
    <xf numFmtId="0" fontId="0" fillId="0" borderId="49" xfId="0" applyFont="1" applyFill="1" applyBorder="1" applyAlignment="1">
      <alignment horizontal="center"/>
    </xf>
    <xf numFmtId="0" fontId="0" fillId="0" borderId="47" xfId="0" applyFill="1" applyBorder="1" applyAlignment="1">
      <alignment/>
    </xf>
    <xf numFmtId="0" fontId="26" fillId="0" borderId="50" xfId="0" applyFont="1" applyFill="1" applyBorder="1" applyAlignment="1">
      <alignment horizontal="center"/>
    </xf>
    <xf numFmtId="0" fontId="26" fillId="0" borderId="51" xfId="0" applyFont="1" applyFill="1" applyBorder="1" applyAlignment="1">
      <alignment horizontal="center"/>
    </xf>
    <xf numFmtId="169" fontId="26" fillId="0" borderId="50" xfId="0" applyNumberFormat="1" applyFont="1" applyFill="1" applyBorder="1" applyAlignment="1">
      <alignment horizontal="center"/>
    </xf>
    <xf numFmtId="0" fontId="0" fillId="0" borderId="49" xfId="0" applyFill="1" applyBorder="1" applyAlignment="1">
      <alignment/>
    </xf>
    <xf numFmtId="0" fontId="26" fillId="0" borderId="0" xfId="0" applyFont="1" applyFill="1" applyBorder="1" applyAlignment="1">
      <alignment horizontal="center"/>
    </xf>
    <xf numFmtId="2" fontId="26" fillId="0" borderId="0" xfId="0" applyNumberFormat="1" applyFont="1" applyFill="1" applyBorder="1" applyAlignment="1">
      <alignment horizontal="center"/>
    </xf>
    <xf numFmtId="0" fontId="0" fillId="0" borderId="37" xfId="0" applyFill="1" applyBorder="1" applyAlignment="1">
      <alignment horizontal="right" vertical="center"/>
    </xf>
    <xf numFmtId="0" fontId="26" fillId="0" borderId="37" xfId="0" applyFont="1" applyFill="1" applyBorder="1" applyAlignment="1">
      <alignment horizontal="right" vertical="center"/>
    </xf>
    <xf numFmtId="0" fontId="0" fillId="0" borderId="52" xfId="0" applyFill="1" applyBorder="1" applyAlignment="1">
      <alignment/>
    </xf>
    <xf numFmtId="0" fontId="0" fillId="0" borderId="53" xfId="0" applyFill="1" applyBorder="1" applyAlignment="1">
      <alignment/>
    </xf>
    <xf numFmtId="0" fontId="0" fillId="0" borderId="54" xfId="0" applyFill="1" applyBorder="1" applyAlignment="1">
      <alignment/>
    </xf>
    <xf numFmtId="0" fontId="0" fillId="0" borderId="48" xfId="0" applyFont="1" applyFill="1" applyBorder="1" applyAlignment="1">
      <alignment horizontal="center"/>
    </xf>
    <xf numFmtId="0" fontId="0" fillId="0" borderId="37" xfId="0" applyFont="1" applyFill="1" applyBorder="1" applyAlignment="1">
      <alignment horizontal="center"/>
    </xf>
    <xf numFmtId="165" fontId="26" fillId="0" borderId="50" xfId="0" applyNumberFormat="1" applyFont="1" applyFill="1" applyBorder="1" applyAlignment="1">
      <alignment horizontal="center"/>
    </xf>
    <xf numFmtId="0" fontId="26" fillId="0" borderId="49" xfId="0" applyFont="1" applyFill="1" applyBorder="1" applyAlignment="1">
      <alignment horizontal="center"/>
    </xf>
    <xf numFmtId="0" fontId="26" fillId="0" borderId="46" xfId="0" applyFont="1" applyFill="1" applyBorder="1" applyAlignment="1">
      <alignment/>
    </xf>
    <xf numFmtId="0" fontId="31" fillId="0" borderId="0" xfId="0" applyFont="1" applyFill="1" applyBorder="1" applyAlignment="1">
      <alignment/>
    </xf>
    <xf numFmtId="0" fontId="26" fillId="0" borderId="53" xfId="0" applyFont="1" applyFill="1" applyBorder="1" applyAlignment="1">
      <alignment/>
    </xf>
    <xf numFmtId="0" fontId="0" fillId="0" borderId="0" xfId="0" applyAlignment="1">
      <alignment horizontal="center"/>
    </xf>
    <xf numFmtId="0" fontId="31" fillId="0" borderId="0" xfId="0" applyFont="1" applyAlignment="1">
      <alignment horizontal="center"/>
    </xf>
    <xf numFmtId="17" fontId="0" fillId="0" borderId="0" xfId="0" applyNumberFormat="1" applyAlignment="1">
      <alignment/>
    </xf>
    <xf numFmtId="0" fontId="26" fillId="0" borderId="0" xfId="0" applyFont="1" applyAlignment="1">
      <alignment horizontal="right"/>
    </xf>
    <xf numFmtId="0" fontId="26" fillId="0" borderId="0" xfId="0" applyFont="1" applyAlignment="1">
      <alignment/>
    </xf>
    <xf numFmtId="0" fontId="32" fillId="35" borderId="55" xfId="0" applyFont="1" applyFill="1" applyBorder="1" applyAlignment="1">
      <alignment horizontal="center"/>
    </xf>
    <xf numFmtId="0" fontId="32" fillId="35" borderId="56" xfId="0" applyFont="1" applyFill="1" applyBorder="1" applyAlignment="1">
      <alignment horizontal="center"/>
    </xf>
    <xf numFmtId="0" fontId="33" fillId="35" borderId="56" xfId="0" applyFont="1" applyFill="1" applyBorder="1" applyAlignment="1">
      <alignment horizontal="center"/>
    </xf>
    <xf numFmtId="0" fontId="32" fillId="35" borderId="57" xfId="0" applyFont="1" applyFill="1" applyBorder="1" applyAlignment="1">
      <alignment horizontal="center"/>
    </xf>
    <xf numFmtId="0" fontId="32" fillId="35" borderId="58" xfId="0" applyFont="1" applyFill="1" applyBorder="1" applyAlignment="1">
      <alignment horizontal="center"/>
    </xf>
    <xf numFmtId="0" fontId="12" fillId="0" borderId="59" xfId="0" applyFont="1" applyFill="1" applyBorder="1" applyAlignment="1">
      <alignment horizontal="center"/>
    </xf>
    <xf numFmtId="4" fontId="12" fillId="0" borderId="59" xfId="0" applyNumberFormat="1" applyFont="1" applyFill="1" applyBorder="1" applyAlignment="1">
      <alignment horizontal="left"/>
    </xf>
    <xf numFmtId="4" fontId="12" fillId="0" borderId="59" xfId="0" applyNumberFormat="1" applyFont="1" applyFill="1" applyBorder="1" applyAlignment="1">
      <alignment horizontal="center"/>
    </xf>
    <xf numFmtId="2" fontId="74" fillId="0" borderId="59" xfId="0" applyNumberFormat="1" applyFont="1" applyFill="1" applyBorder="1" applyAlignment="1">
      <alignment horizontal="center"/>
    </xf>
    <xf numFmtId="1" fontId="74" fillId="0" borderId="59" xfId="0" applyNumberFormat="1" applyFont="1" applyFill="1" applyBorder="1" applyAlignment="1">
      <alignment horizontal="center"/>
    </xf>
    <xf numFmtId="0" fontId="0" fillId="0" borderId="0" xfId="0" applyFont="1" applyFill="1" applyBorder="1" applyAlignment="1">
      <alignment/>
    </xf>
    <xf numFmtId="4" fontId="0" fillId="0" borderId="0" xfId="0" applyNumberFormat="1" applyFill="1" applyAlignment="1">
      <alignment/>
    </xf>
    <xf numFmtId="0" fontId="31" fillId="0" borderId="0" xfId="0" applyFont="1" applyAlignment="1">
      <alignment/>
    </xf>
    <xf numFmtId="0" fontId="26" fillId="0" borderId="0" xfId="0" applyFont="1" applyAlignment="1">
      <alignment horizontal="left"/>
    </xf>
    <xf numFmtId="4" fontId="32" fillId="35" borderId="56" xfId="0" applyNumberFormat="1" applyFont="1" applyFill="1" applyBorder="1" applyAlignment="1">
      <alignment horizontal="center"/>
    </xf>
    <xf numFmtId="4" fontId="32" fillId="35" borderId="58" xfId="0" applyNumberFormat="1" applyFont="1" applyFill="1" applyBorder="1" applyAlignment="1">
      <alignment horizontal="center"/>
    </xf>
    <xf numFmtId="0" fontId="34" fillId="0" borderId="59" xfId="0" applyFont="1" applyFill="1" applyBorder="1" applyAlignment="1">
      <alignment horizontal="center"/>
    </xf>
    <xf numFmtId="0" fontId="34" fillId="0" borderId="59" xfId="0" applyFont="1" applyFill="1" applyBorder="1" applyAlignment="1">
      <alignment horizontal="left"/>
    </xf>
    <xf numFmtId="0" fontId="34" fillId="0" borderId="59" xfId="0" applyFont="1" applyFill="1" applyBorder="1" applyAlignment="1">
      <alignment/>
    </xf>
    <xf numFmtId="43" fontId="34" fillId="0" borderId="59" xfId="0" applyNumberFormat="1" applyFont="1" applyFill="1" applyBorder="1" applyAlignment="1">
      <alignment horizontal="center"/>
    </xf>
    <xf numFmtId="22" fontId="34" fillId="0" borderId="59" xfId="0" applyNumberFormat="1" applyFont="1" applyFill="1" applyBorder="1" applyAlignment="1">
      <alignment horizontal="left"/>
    </xf>
    <xf numFmtId="43" fontId="0" fillId="0" borderId="0" xfId="0" applyNumberFormat="1" applyAlignment="1">
      <alignment/>
    </xf>
    <xf numFmtId="0" fontId="10" fillId="0" borderId="13" xfId="0" applyFont="1" applyBorder="1" applyAlignment="1">
      <alignment/>
    </xf>
    <xf numFmtId="0" fontId="10" fillId="0" borderId="14" xfId="0" applyFont="1" applyBorder="1" applyAlignment="1">
      <alignment/>
    </xf>
    <xf numFmtId="0" fontId="4" fillId="0" borderId="0" xfId="0" applyFont="1" applyAlignment="1">
      <alignment horizontal="center"/>
    </xf>
    <xf numFmtId="0" fontId="5" fillId="33" borderId="18" xfId="0" applyFont="1" applyFill="1" applyBorder="1" applyAlignment="1">
      <alignment horizontal="center" vertical="center"/>
    </xf>
    <xf numFmtId="0" fontId="5" fillId="33" borderId="24" xfId="0" applyFont="1" applyFill="1" applyBorder="1" applyAlignment="1">
      <alignment horizontal="center" vertical="center"/>
    </xf>
    <xf numFmtId="0" fontId="13" fillId="0" borderId="0" xfId="0" applyFont="1" applyAlignment="1">
      <alignment horizontal="center" vertical="center" wrapText="1"/>
    </xf>
    <xf numFmtId="0" fontId="18" fillId="0" borderId="0" xfId="0" applyFont="1" applyAlignment="1">
      <alignment horizontal="center" vertical="center" wrapText="1"/>
    </xf>
    <xf numFmtId="0" fontId="18" fillId="0" borderId="0" xfId="0" applyFont="1" applyAlignment="1">
      <alignment horizontal="center" wrapText="1"/>
    </xf>
    <xf numFmtId="0" fontId="0" fillId="0" borderId="48" xfId="0" applyFill="1" applyBorder="1" applyAlignment="1">
      <alignment horizontal="left"/>
    </xf>
    <xf numFmtId="0" fontId="0" fillId="0" borderId="60" xfId="0" applyFill="1" applyBorder="1" applyAlignment="1">
      <alignment horizontal="left"/>
    </xf>
    <xf numFmtId="0" fontId="0" fillId="0" borderId="49" xfId="0" applyFill="1" applyBorder="1" applyAlignment="1">
      <alignment horizontal="left"/>
    </xf>
    <xf numFmtId="0" fontId="0" fillId="0" borderId="37" xfId="0" applyFill="1" applyBorder="1" applyAlignment="1">
      <alignment horizontal="center"/>
    </xf>
    <xf numFmtId="0" fontId="0" fillId="0" borderId="37" xfId="0" applyFill="1" applyBorder="1" applyAlignment="1">
      <alignment horizontal="left"/>
    </xf>
    <xf numFmtId="0" fontId="0" fillId="0" borderId="48" xfId="0" applyFill="1" applyBorder="1" applyAlignment="1">
      <alignment horizontal="center"/>
    </xf>
    <xf numFmtId="0" fontId="0" fillId="0" borderId="60" xfId="0" applyFill="1" applyBorder="1" applyAlignment="1">
      <alignment horizontal="center"/>
    </xf>
    <xf numFmtId="0" fontId="0" fillId="0" borderId="49" xfId="0" applyFill="1" applyBorder="1" applyAlignment="1">
      <alignment horizontal="center"/>
    </xf>
    <xf numFmtId="0" fontId="0" fillId="0" borderId="38" xfId="0" applyFill="1" applyBorder="1" applyAlignment="1">
      <alignment horizontal="center" vertical="center"/>
    </xf>
    <xf numFmtId="0" fontId="0" fillId="0" borderId="50" xfId="0" applyFill="1" applyBorder="1" applyAlignment="1">
      <alignment horizontal="center" vertical="center"/>
    </xf>
    <xf numFmtId="49" fontId="26" fillId="0" borderId="61" xfId="0" applyNumberFormat="1" applyFont="1" applyFill="1" applyBorder="1" applyAlignment="1">
      <alignment horizontal="center"/>
    </xf>
    <xf numFmtId="0" fontId="0" fillId="0" borderId="37" xfId="0" applyFill="1" applyBorder="1" applyAlignment="1">
      <alignment horizontal="center" vertical="center" wrapText="1"/>
    </xf>
    <xf numFmtId="3" fontId="0" fillId="0" borderId="37" xfId="0" applyNumberFormat="1" applyFont="1" applyFill="1" applyBorder="1" applyAlignment="1">
      <alignment horizontal="center"/>
    </xf>
    <xf numFmtId="3" fontId="26" fillId="0" borderId="38" xfId="0" applyNumberFormat="1" applyFont="1" applyFill="1" applyBorder="1" applyAlignment="1">
      <alignment horizontal="center"/>
    </xf>
    <xf numFmtId="4" fontId="26" fillId="0" borderId="37" xfId="0" applyNumberFormat="1" applyFont="1" applyFill="1" applyBorder="1" applyAlignment="1">
      <alignment horizontal="center"/>
    </xf>
    <xf numFmtId="0" fontId="26" fillId="0" borderId="38" xfId="0" applyNumberFormat="1" applyFont="1" applyFill="1" applyBorder="1" applyAlignment="1">
      <alignment horizontal="center"/>
    </xf>
    <xf numFmtId="4" fontId="26" fillId="0" borderId="39" xfId="0" applyNumberFormat="1" applyFont="1" applyFill="1" applyBorder="1" applyAlignment="1">
      <alignment horizontal="center"/>
    </xf>
    <xf numFmtId="3" fontId="26" fillId="0" borderId="39" xfId="0" applyNumberFormat="1" applyFont="1" applyFill="1" applyBorder="1" applyAlignment="1">
      <alignment horizontal="center"/>
    </xf>
    <xf numFmtId="0" fontId="26" fillId="0" borderId="48" xfId="0" applyNumberFormat="1" applyFont="1" applyFill="1" applyBorder="1" applyAlignment="1">
      <alignment horizontal="center"/>
    </xf>
    <xf numFmtId="0" fontId="26" fillId="0" borderId="49" xfId="0" applyNumberFormat="1" applyFont="1" applyFill="1" applyBorder="1" applyAlignment="1">
      <alignment horizontal="center"/>
    </xf>
    <xf numFmtId="3" fontId="26" fillId="0" borderId="37" xfId="0" applyNumberFormat="1" applyFont="1" applyFill="1" applyBorder="1" applyAlignment="1">
      <alignment horizontal="center"/>
    </xf>
    <xf numFmtId="0" fontId="26" fillId="0" borderId="37" xfId="0" applyNumberFormat="1" applyFont="1" applyFill="1" applyBorder="1" applyAlignment="1">
      <alignment horizontal="center"/>
    </xf>
    <xf numFmtId="4" fontId="26" fillId="0" borderId="48" xfId="0" applyNumberFormat="1" applyFont="1" applyFill="1" applyBorder="1" applyAlignment="1">
      <alignment horizontal="center"/>
    </xf>
    <xf numFmtId="4" fontId="26" fillId="0" borderId="49" xfId="0" applyNumberFormat="1" applyFont="1" applyFill="1" applyBorder="1" applyAlignment="1">
      <alignment horizontal="center"/>
    </xf>
    <xf numFmtId="3" fontId="26" fillId="0" borderId="48" xfId="0" applyNumberFormat="1" applyFont="1" applyFill="1" applyBorder="1" applyAlignment="1">
      <alignment horizontal="center"/>
    </xf>
    <xf numFmtId="3" fontId="26" fillId="0" borderId="49" xfId="0" applyNumberFormat="1" applyFont="1" applyFill="1" applyBorder="1" applyAlignment="1">
      <alignment horizontal="center"/>
    </xf>
    <xf numFmtId="170" fontId="26" fillId="0" borderId="48" xfId="0" applyNumberFormat="1" applyFont="1" applyFill="1" applyBorder="1" applyAlignment="1">
      <alignment horizontal="center"/>
    </xf>
    <xf numFmtId="170" fontId="26" fillId="0" borderId="49" xfId="0" applyNumberFormat="1" applyFont="1" applyFill="1" applyBorder="1" applyAlignment="1">
      <alignment horizontal="center"/>
    </xf>
    <xf numFmtId="0" fontId="26" fillId="0" borderId="0" xfId="0" applyFont="1" applyFill="1" applyAlignment="1">
      <alignment horizontal="center"/>
    </xf>
    <xf numFmtId="0" fontId="26" fillId="0" borderId="37" xfId="0" applyFont="1" applyFill="1" applyBorder="1" applyAlignment="1">
      <alignment horizontal="center"/>
    </xf>
    <xf numFmtId="0" fontId="0" fillId="0" borderId="37" xfId="0" applyFill="1" applyBorder="1" applyAlignment="1">
      <alignment horizontal="center" vertical="center"/>
    </xf>
    <xf numFmtId="0" fontId="0" fillId="0" borderId="0" xfId="0" applyFill="1" applyBorder="1" applyAlignment="1">
      <alignment horizontal="center"/>
    </xf>
    <xf numFmtId="0" fontId="0" fillId="0" borderId="38" xfId="0" applyFill="1" applyBorder="1" applyAlignment="1">
      <alignment horizontal="center"/>
    </xf>
    <xf numFmtId="4" fontId="26" fillId="0" borderId="38" xfId="0" applyNumberFormat="1" applyFont="1" applyFill="1" applyBorder="1" applyAlignment="1">
      <alignment horizontal="center" vertical="center"/>
    </xf>
    <xf numFmtId="4" fontId="26" fillId="0" borderId="50" xfId="0" applyNumberFormat="1" applyFont="1" applyFill="1" applyBorder="1" applyAlignment="1">
      <alignment horizontal="center" vertical="center"/>
    </xf>
    <xf numFmtId="0" fontId="0" fillId="0" borderId="0" xfId="0" applyFill="1" applyAlignment="1">
      <alignment horizontal="center"/>
    </xf>
    <xf numFmtId="0" fontId="26" fillId="0" borderId="53" xfId="0" applyFont="1" applyFill="1" applyBorder="1" applyAlignment="1">
      <alignment horizontal="center"/>
    </xf>
    <xf numFmtId="0" fontId="31" fillId="0" borderId="0" xfId="0" applyFont="1" applyAlignment="1">
      <alignment horizontal="center"/>
    </xf>
    <xf numFmtId="0" fontId="0" fillId="0" borderId="0" xfId="0" applyAlignment="1">
      <alignment horizontal="center"/>
    </xf>
    <xf numFmtId="0" fontId="32" fillId="35" borderId="56" xfId="0" applyFont="1" applyFill="1" applyBorder="1" applyAlignment="1">
      <alignment horizontal="center"/>
    </xf>
    <xf numFmtId="0" fontId="32" fillId="35" borderId="58" xfId="0" applyFont="1" applyFill="1" applyBorder="1" applyAlignment="1">
      <alignment horizontal="center"/>
    </xf>
    <xf numFmtId="4" fontId="32" fillId="35" borderId="56" xfId="0" applyNumberFormat="1" applyFont="1" applyFill="1" applyBorder="1" applyAlignment="1">
      <alignment horizontal="center" wrapText="1"/>
    </xf>
    <xf numFmtId="4" fontId="32" fillId="35" borderId="58" xfId="0" applyNumberFormat="1" applyFont="1" applyFill="1" applyBorder="1" applyAlignment="1">
      <alignment horizontal="center" wrapText="1"/>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Millares 2" xfId="51"/>
    <cellStyle name="Millares 3" xfId="52"/>
    <cellStyle name="Currency" xfId="53"/>
    <cellStyle name="Currency [0]" xfId="54"/>
    <cellStyle name="Neutral" xfId="55"/>
    <cellStyle name="Normal 2" xfId="56"/>
    <cellStyle name="Normal 2 2" xfId="57"/>
    <cellStyle name="Normal 3" xfId="58"/>
    <cellStyle name="Normal 3 2" xfId="59"/>
    <cellStyle name="Normal 4" xfId="60"/>
    <cellStyle name="Normal 5" xfId="61"/>
    <cellStyle name="Notas" xfId="62"/>
    <cellStyle name="Percent" xfId="63"/>
    <cellStyle name="Porcentual 2" xfId="64"/>
    <cellStyle name="Salida" xfId="65"/>
    <cellStyle name="Texto de advertencia" xfId="66"/>
    <cellStyle name="Texto explicativo" xfId="67"/>
    <cellStyle name="Título" xfId="68"/>
    <cellStyle name="Título 1" xfId="69"/>
    <cellStyle name="Título 2" xfId="70"/>
    <cellStyle name="Título 3" xfId="71"/>
    <cellStyle name="Total"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361950</xdr:colOff>
      <xdr:row>2</xdr:row>
      <xdr:rowOff>171450</xdr:rowOff>
    </xdr:to>
    <xdr:pic>
      <xdr:nvPicPr>
        <xdr:cNvPr id="1" name="Picture 1" descr="recortado"/>
        <xdr:cNvPicPr preferRelativeResize="1">
          <a:picLocks noChangeAspect="1"/>
        </xdr:cNvPicPr>
      </xdr:nvPicPr>
      <xdr:blipFill>
        <a:blip r:embed="rId1"/>
        <a:stretch>
          <a:fillRect/>
        </a:stretch>
      </xdr:blipFill>
      <xdr:spPr>
        <a:xfrm>
          <a:off x="0" y="0"/>
          <a:ext cx="361950" cy="495300"/>
        </a:xfrm>
        <a:prstGeom prst="rect">
          <a:avLst/>
        </a:prstGeom>
        <a:noFill/>
        <a:ln w="9525" cmpd="sng">
          <a:noFill/>
        </a:ln>
      </xdr:spPr>
    </xdr:pic>
    <xdr:clientData/>
  </xdr:twoCellAnchor>
  <xdr:oneCellAnchor>
    <xdr:from>
      <xdr:col>3</xdr:col>
      <xdr:colOff>0</xdr:colOff>
      <xdr:row>25</xdr:row>
      <xdr:rowOff>95250</xdr:rowOff>
    </xdr:from>
    <xdr:ext cx="190500" cy="266700"/>
    <xdr:sp fLocksText="0">
      <xdr:nvSpPr>
        <xdr:cNvPr id="2" name="3 CuadroTexto"/>
        <xdr:cNvSpPr txBox="1">
          <a:spLocks noChangeArrowheads="1"/>
        </xdr:cNvSpPr>
      </xdr:nvSpPr>
      <xdr:spPr>
        <a:xfrm>
          <a:off x="2828925" y="4086225"/>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15</xdr:row>
      <xdr:rowOff>0</xdr:rowOff>
    </xdr:from>
    <xdr:to>
      <xdr:col>7</xdr:col>
      <xdr:colOff>0</xdr:colOff>
      <xdr:row>15</xdr:row>
      <xdr:rowOff>95250</xdr:rowOff>
    </xdr:to>
    <xdr:sp>
      <xdr:nvSpPr>
        <xdr:cNvPr id="1" name="5 CuadroTexto"/>
        <xdr:cNvSpPr txBox="1">
          <a:spLocks noChangeArrowheads="1"/>
        </xdr:cNvSpPr>
      </xdr:nvSpPr>
      <xdr:spPr>
        <a:xfrm>
          <a:off x="2105025" y="3152775"/>
          <a:ext cx="0" cy="95250"/>
        </a:xfrm>
        <a:prstGeom prst="rect">
          <a:avLst/>
        </a:prstGeom>
        <a:noFill/>
        <a:ln w="9525" cmpd="sng">
          <a:noFill/>
        </a:ln>
      </xdr:spPr>
      <xdr:txBody>
        <a:bodyPr vertOverflow="clip" wrap="square"/>
        <a:p>
          <a:pPr algn="l">
            <a:defRPr/>
          </a:pPr>
          <a:r>
            <a:rPr lang="en-US" cap="none" sz="800" b="1" i="0" u="none" baseline="0">
              <a:solidFill>
                <a:srgbClr val="FFFFFF"/>
              </a:solidFill>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11</xdr:row>
      <xdr:rowOff>76200</xdr:rowOff>
    </xdr:from>
    <xdr:ext cx="257175" cy="190500"/>
    <xdr:sp fLocksText="0">
      <xdr:nvSpPr>
        <xdr:cNvPr id="1" name="Text Box 1"/>
        <xdr:cNvSpPr txBox="1">
          <a:spLocks noChangeArrowheads="1"/>
        </xdr:cNvSpPr>
      </xdr:nvSpPr>
      <xdr:spPr>
        <a:xfrm>
          <a:off x="1933575" y="1819275"/>
          <a:ext cx="2571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190500</xdr:colOff>
      <xdr:row>8</xdr:row>
      <xdr:rowOff>76200</xdr:rowOff>
    </xdr:from>
    <xdr:ext cx="76200" cy="200025"/>
    <xdr:sp fLocksText="0">
      <xdr:nvSpPr>
        <xdr:cNvPr id="2" name="Text Box 2"/>
        <xdr:cNvSpPr txBox="1">
          <a:spLocks noChangeArrowheads="1"/>
        </xdr:cNvSpPr>
      </xdr:nvSpPr>
      <xdr:spPr>
        <a:xfrm>
          <a:off x="2114550" y="1304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190500</xdr:colOff>
      <xdr:row>17</xdr:row>
      <xdr:rowOff>76200</xdr:rowOff>
    </xdr:from>
    <xdr:ext cx="76200" cy="200025"/>
    <xdr:sp fLocksText="0">
      <xdr:nvSpPr>
        <xdr:cNvPr id="3" name="Text Box 4"/>
        <xdr:cNvSpPr txBox="1">
          <a:spLocks noChangeArrowheads="1"/>
        </xdr:cNvSpPr>
      </xdr:nvSpPr>
      <xdr:spPr>
        <a:xfrm>
          <a:off x="2114550" y="2867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190500</xdr:colOff>
      <xdr:row>20</xdr:row>
      <xdr:rowOff>76200</xdr:rowOff>
    </xdr:from>
    <xdr:ext cx="76200" cy="200025"/>
    <xdr:sp fLocksText="0">
      <xdr:nvSpPr>
        <xdr:cNvPr id="4" name="Text Box 5"/>
        <xdr:cNvSpPr txBox="1">
          <a:spLocks noChangeArrowheads="1"/>
        </xdr:cNvSpPr>
      </xdr:nvSpPr>
      <xdr:spPr>
        <a:xfrm>
          <a:off x="2114550" y="3419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8</xdr:col>
      <xdr:colOff>0</xdr:colOff>
      <xdr:row>10</xdr:row>
      <xdr:rowOff>0</xdr:rowOff>
    </xdr:from>
    <xdr:to>
      <xdr:col>8</xdr:col>
      <xdr:colOff>180975</xdr:colOff>
      <xdr:row>11</xdr:row>
      <xdr:rowOff>19050</xdr:rowOff>
    </xdr:to>
    <xdr:sp>
      <xdr:nvSpPr>
        <xdr:cNvPr id="5" name="Text Box 6"/>
        <xdr:cNvSpPr txBox="1">
          <a:spLocks noChangeArrowheads="1"/>
        </xdr:cNvSpPr>
      </xdr:nvSpPr>
      <xdr:spPr>
        <a:xfrm>
          <a:off x="5505450" y="1571625"/>
          <a:ext cx="180975" cy="190500"/>
        </a:xfrm>
        <a:prstGeom prst="rect">
          <a:avLst/>
        </a:prstGeom>
        <a:noFill/>
        <a:ln w="9525" cmpd="sng">
          <a:noFill/>
        </a:ln>
      </xdr:spPr>
      <xdr:txBody>
        <a:bodyPr vertOverflow="clip" wrap="square" lIns="27432" tIns="32004" rIns="0" bIns="0"/>
        <a:p>
          <a:pPr algn="l">
            <a:defRPr/>
          </a:pPr>
          <a:r>
            <a:rPr lang="en-US" cap="none" sz="1000" b="0" i="0" u="none" baseline="-25000">
              <a:solidFill>
                <a:srgbClr val="000000"/>
              </a:solidFill>
              <a:latin typeface="Arial"/>
              <a:ea typeface="Arial"/>
              <a:cs typeface="Arial"/>
            </a:rPr>
            <a:t>**</a:t>
          </a:r>
          <a:r>
            <a:rPr lang="en-US" cap="none" sz="1000" b="0" i="0" u="none" baseline="30000">
              <a:solidFill>
                <a:srgbClr val="000000"/>
              </a:solidFill>
              <a:latin typeface="Arial"/>
              <a:ea typeface="Arial"/>
              <a:cs typeface="Arial"/>
            </a:rPr>
            <a:t>
</a:t>
          </a:r>
        </a:p>
      </xdr:txBody>
    </xdr:sp>
    <xdr:clientData/>
  </xdr:twoCellAnchor>
  <xdr:twoCellAnchor>
    <xdr:from>
      <xdr:col>0</xdr:col>
      <xdr:colOff>847725</xdr:colOff>
      <xdr:row>9</xdr:row>
      <xdr:rowOff>9525</xdr:rowOff>
    </xdr:from>
    <xdr:to>
      <xdr:col>0</xdr:col>
      <xdr:colOff>1181100</xdr:colOff>
      <xdr:row>9</xdr:row>
      <xdr:rowOff>152400</xdr:rowOff>
    </xdr:to>
    <xdr:sp>
      <xdr:nvSpPr>
        <xdr:cNvPr id="6" name="Text Box 10"/>
        <xdr:cNvSpPr txBox="1">
          <a:spLocks noChangeArrowheads="1"/>
        </xdr:cNvSpPr>
      </xdr:nvSpPr>
      <xdr:spPr>
        <a:xfrm>
          <a:off x="847725" y="1409700"/>
          <a:ext cx="333375" cy="14287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7</xdr:col>
      <xdr:colOff>600075</xdr:colOff>
      <xdr:row>9</xdr:row>
      <xdr:rowOff>0</xdr:rowOff>
    </xdr:from>
    <xdr:to>
      <xdr:col>8</xdr:col>
      <xdr:colOff>219075</xdr:colOff>
      <xdr:row>9</xdr:row>
      <xdr:rowOff>152400</xdr:rowOff>
    </xdr:to>
    <xdr:sp>
      <xdr:nvSpPr>
        <xdr:cNvPr id="7" name="Text Box 13"/>
        <xdr:cNvSpPr txBox="1">
          <a:spLocks noChangeArrowheads="1"/>
        </xdr:cNvSpPr>
      </xdr:nvSpPr>
      <xdr:spPr>
        <a:xfrm>
          <a:off x="5505450" y="1400175"/>
          <a:ext cx="219075" cy="1524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8</xdr:col>
      <xdr:colOff>790575</xdr:colOff>
      <xdr:row>9</xdr:row>
      <xdr:rowOff>0</xdr:rowOff>
    </xdr:from>
    <xdr:to>
      <xdr:col>9</xdr:col>
      <xdr:colOff>209550</xdr:colOff>
      <xdr:row>9</xdr:row>
      <xdr:rowOff>142875</xdr:rowOff>
    </xdr:to>
    <xdr:sp>
      <xdr:nvSpPr>
        <xdr:cNvPr id="8" name="Text Box 14"/>
        <xdr:cNvSpPr txBox="1">
          <a:spLocks noChangeArrowheads="1"/>
        </xdr:cNvSpPr>
      </xdr:nvSpPr>
      <xdr:spPr>
        <a:xfrm>
          <a:off x="6296025" y="1400175"/>
          <a:ext cx="228600" cy="14287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8</xdr:col>
      <xdr:colOff>781050</xdr:colOff>
      <xdr:row>10</xdr:row>
      <xdr:rowOff>0</xdr:rowOff>
    </xdr:from>
    <xdr:to>
      <xdr:col>9</xdr:col>
      <xdr:colOff>152400</xdr:colOff>
      <xdr:row>11</xdr:row>
      <xdr:rowOff>19050</xdr:rowOff>
    </xdr:to>
    <xdr:sp>
      <xdr:nvSpPr>
        <xdr:cNvPr id="9" name="Text Box 6"/>
        <xdr:cNvSpPr txBox="1">
          <a:spLocks noChangeArrowheads="1"/>
        </xdr:cNvSpPr>
      </xdr:nvSpPr>
      <xdr:spPr>
        <a:xfrm>
          <a:off x="6286500" y="1571625"/>
          <a:ext cx="180975" cy="190500"/>
        </a:xfrm>
        <a:prstGeom prst="rect">
          <a:avLst/>
        </a:prstGeom>
        <a:noFill/>
        <a:ln w="9525" cmpd="sng">
          <a:noFill/>
        </a:ln>
      </xdr:spPr>
      <xdr:txBody>
        <a:bodyPr vertOverflow="clip" wrap="square" lIns="27432" tIns="32004" rIns="0" bIns="0"/>
        <a:p>
          <a:pPr algn="l">
            <a:defRPr/>
          </a:pPr>
          <a:r>
            <a:rPr lang="en-US" cap="none" sz="1000" b="0" i="0" u="none" baseline="-25000">
              <a:solidFill>
                <a:srgbClr val="000000"/>
              </a:solidFill>
              <a:latin typeface="Arial"/>
              <a:ea typeface="Arial"/>
              <a:cs typeface="Arial"/>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381000</xdr:colOff>
      <xdr:row>38</xdr:row>
      <xdr:rowOff>95250</xdr:rowOff>
    </xdr:from>
    <xdr:to>
      <xdr:col>5</xdr:col>
      <xdr:colOff>419100</xdr:colOff>
      <xdr:row>39</xdr:row>
      <xdr:rowOff>85725</xdr:rowOff>
    </xdr:to>
    <xdr:sp>
      <xdr:nvSpPr>
        <xdr:cNvPr id="1" name="Text Box 1"/>
        <xdr:cNvSpPr txBox="1">
          <a:spLocks noChangeArrowheads="1"/>
        </xdr:cNvSpPr>
      </xdr:nvSpPr>
      <xdr:spPr>
        <a:xfrm>
          <a:off x="2952750" y="6362700"/>
          <a:ext cx="695325" cy="1524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Importación</a:t>
          </a:r>
        </a:p>
      </xdr:txBody>
    </xdr:sp>
    <xdr:clientData/>
  </xdr:twoCellAnchor>
  <xdr:twoCellAnchor>
    <xdr:from>
      <xdr:col>7</xdr:col>
      <xdr:colOff>657225</xdr:colOff>
      <xdr:row>38</xdr:row>
      <xdr:rowOff>95250</xdr:rowOff>
    </xdr:from>
    <xdr:to>
      <xdr:col>8</xdr:col>
      <xdr:colOff>704850</xdr:colOff>
      <xdr:row>39</xdr:row>
      <xdr:rowOff>95250</xdr:rowOff>
    </xdr:to>
    <xdr:sp>
      <xdr:nvSpPr>
        <xdr:cNvPr id="2" name="Text Box 2"/>
        <xdr:cNvSpPr txBox="1">
          <a:spLocks noChangeArrowheads="1"/>
        </xdr:cNvSpPr>
      </xdr:nvSpPr>
      <xdr:spPr>
        <a:xfrm>
          <a:off x="4914900" y="6362700"/>
          <a:ext cx="809625" cy="1619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Exportación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3:Q69"/>
  <sheetViews>
    <sheetView showGridLines="0" zoomScaleSheetLayoutView="130" zoomScalePageLayoutView="0" workbookViewId="0" topLeftCell="B13">
      <selection activeCell="C26" sqref="C26"/>
    </sheetView>
  </sheetViews>
  <sheetFormatPr defaultColWidth="11.421875" defaultRowHeight="12.75"/>
  <cols>
    <col min="1" max="1" width="1.8515625" style="1" hidden="1" customWidth="1"/>
    <col min="2" max="2" width="31.57421875" style="1" customWidth="1"/>
    <col min="3" max="3" width="10.8515625" style="1" customWidth="1"/>
    <col min="4" max="9" width="10.8515625" style="1" hidden="1" customWidth="1"/>
    <col min="10" max="10" width="11.28125" style="1" hidden="1" customWidth="1"/>
    <col min="11" max="14" width="10.8515625" style="1" hidden="1" customWidth="1"/>
    <col min="15" max="15" width="10.8515625" style="1" customWidth="1"/>
    <col min="16" max="16" width="11.00390625" style="1" bestFit="1" customWidth="1"/>
    <col min="17" max="16384" width="11.421875" style="2" customWidth="1"/>
  </cols>
  <sheetData>
    <row r="3" spans="2:17" ht="15.75">
      <c r="B3" s="242" t="s">
        <v>95</v>
      </c>
      <c r="C3" s="242"/>
      <c r="D3" s="242"/>
      <c r="E3" s="242"/>
      <c r="F3" s="242"/>
      <c r="G3" s="242"/>
      <c r="H3" s="242"/>
      <c r="I3" s="242"/>
      <c r="J3" s="242"/>
      <c r="K3" s="242"/>
      <c r="L3" s="242"/>
      <c r="M3" s="242"/>
      <c r="N3" s="242"/>
      <c r="O3" s="242"/>
      <c r="P3" s="242"/>
      <c r="Q3" s="242"/>
    </row>
    <row r="4" ht="13.5" thickBot="1"/>
    <row r="5" spans="1:16" s="96" customFormat="1" ht="34.5" thickBot="1">
      <c r="A5" s="243" t="s">
        <v>0</v>
      </c>
      <c r="B5" s="244"/>
      <c r="C5" s="93">
        <v>40544</v>
      </c>
      <c r="D5" s="93">
        <v>40575</v>
      </c>
      <c r="E5" s="93">
        <v>40603</v>
      </c>
      <c r="F5" s="93">
        <v>40634</v>
      </c>
      <c r="G5" s="93">
        <v>40664</v>
      </c>
      <c r="H5" s="93">
        <v>40695</v>
      </c>
      <c r="I5" s="93">
        <v>40725</v>
      </c>
      <c r="J5" s="93">
        <v>40756</v>
      </c>
      <c r="K5" s="93">
        <v>40787</v>
      </c>
      <c r="L5" s="93">
        <v>40817</v>
      </c>
      <c r="M5" s="93">
        <v>40848</v>
      </c>
      <c r="N5" s="93">
        <v>40878</v>
      </c>
      <c r="O5" s="94" t="s">
        <v>104</v>
      </c>
      <c r="P5" s="95" t="s">
        <v>103</v>
      </c>
    </row>
    <row r="6" spans="1:16" s="7" customFormat="1" ht="11.25">
      <c r="A6" s="3" t="s">
        <v>1</v>
      </c>
      <c r="B6" s="4" t="s">
        <v>1</v>
      </c>
      <c r="C6" s="5" t="s">
        <v>1</v>
      </c>
      <c r="D6" s="5" t="s">
        <v>1</v>
      </c>
      <c r="E6" s="5"/>
      <c r="F6" s="5"/>
      <c r="G6" s="5"/>
      <c r="H6" s="5"/>
      <c r="I6" s="5"/>
      <c r="J6" s="5"/>
      <c r="K6" s="5"/>
      <c r="L6" s="5"/>
      <c r="M6" s="5"/>
      <c r="N6" s="5"/>
      <c r="O6" s="5" t="s">
        <v>1</v>
      </c>
      <c r="P6" s="6" t="s">
        <v>1</v>
      </c>
    </row>
    <row r="7" spans="1:16" s="7" customFormat="1" ht="11.25">
      <c r="A7" s="240" t="s">
        <v>2</v>
      </c>
      <c r="B7" s="241"/>
      <c r="C7" s="10">
        <f aca="true" t="shared" si="0" ref="C7:H7">SUM(C8:C11)</f>
        <v>413</v>
      </c>
      <c r="D7" s="10">
        <f t="shared" si="0"/>
        <v>0</v>
      </c>
      <c r="E7" s="10">
        <f t="shared" si="0"/>
        <v>0</v>
      </c>
      <c r="F7" s="10">
        <f t="shared" si="0"/>
        <v>0</v>
      </c>
      <c r="G7" s="10">
        <f t="shared" si="0"/>
        <v>0</v>
      </c>
      <c r="H7" s="10">
        <f t="shared" si="0"/>
        <v>0</v>
      </c>
      <c r="I7" s="10">
        <f aca="true" t="shared" si="1" ref="I7:N7">SUM(I8:I11)</f>
        <v>0</v>
      </c>
      <c r="J7" s="10">
        <f t="shared" si="1"/>
        <v>0</v>
      </c>
      <c r="K7" s="10">
        <f t="shared" si="1"/>
        <v>0</v>
      </c>
      <c r="L7" s="10">
        <f t="shared" si="1"/>
        <v>0</v>
      </c>
      <c r="M7" s="10">
        <f t="shared" si="1"/>
        <v>0</v>
      </c>
      <c r="N7" s="10">
        <f t="shared" si="1"/>
        <v>0</v>
      </c>
      <c r="O7" s="11">
        <f>SUM(C7:N7)</f>
        <v>413</v>
      </c>
      <c r="P7" s="11">
        <v>5590</v>
      </c>
    </row>
    <row r="8" spans="1:16" s="7" customFormat="1" ht="11.25">
      <c r="A8" s="3"/>
      <c r="B8" s="12" t="s">
        <v>54</v>
      </c>
      <c r="C8" s="5">
        <v>368</v>
      </c>
      <c r="D8" s="5"/>
      <c r="E8" s="5"/>
      <c r="F8" s="5"/>
      <c r="G8" s="5"/>
      <c r="H8" s="5"/>
      <c r="I8" s="5"/>
      <c r="J8" s="5"/>
      <c r="K8" s="5"/>
      <c r="L8" s="5"/>
      <c r="M8" s="5"/>
      <c r="N8" s="5"/>
      <c r="O8" s="11">
        <f>SUM(C8:N8)</f>
        <v>368</v>
      </c>
      <c r="P8" s="11">
        <v>4674</v>
      </c>
    </row>
    <row r="9" spans="1:16" s="7" customFormat="1" ht="11.25">
      <c r="A9" s="3"/>
      <c r="B9" s="12" t="s">
        <v>52</v>
      </c>
      <c r="C9" s="5">
        <v>10</v>
      </c>
      <c r="D9" s="5"/>
      <c r="E9" s="5"/>
      <c r="F9" s="5"/>
      <c r="G9" s="5"/>
      <c r="H9" s="5"/>
      <c r="I9" s="5"/>
      <c r="J9" s="5"/>
      <c r="K9" s="5"/>
      <c r="L9" s="5"/>
      <c r="M9" s="5"/>
      <c r="N9" s="5"/>
      <c r="O9" s="11">
        <f>SUM(C9:N9)</f>
        <v>10</v>
      </c>
      <c r="P9" s="11">
        <v>172</v>
      </c>
    </row>
    <row r="10" spans="1:16" s="7" customFormat="1" ht="11.25">
      <c r="A10" s="3"/>
      <c r="B10" s="12" t="s">
        <v>53</v>
      </c>
      <c r="C10" s="5">
        <v>22</v>
      </c>
      <c r="D10" s="5"/>
      <c r="E10" s="5"/>
      <c r="F10" s="5"/>
      <c r="G10" s="5"/>
      <c r="H10" s="5"/>
      <c r="I10" s="5"/>
      <c r="J10" s="5"/>
      <c r="K10" s="5"/>
      <c r="L10" s="5"/>
      <c r="M10" s="5"/>
      <c r="N10" s="5"/>
      <c r="O10" s="11">
        <f>SUM(C10:N10)</f>
        <v>22</v>
      </c>
      <c r="P10" s="11">
        <v>618</v>
      </c>
    </row>
    <row r="11" spans="1:16" s="7" customFormat="1" ht="11.25">
      <c r="A11" s="3"/>
      <c r="B11" s="12" t="s">
        <v>55</v>
      </c>
      <c r="C11" s="5">
        <v>13</v>
      </c>
      <c r="D11" s="5"/>
      <c r="E11" s="5"/>
      <c r="F11" s="5"/>
      <c r="G11" s="5"/>
      <c r="H11" s="5"/>
      <c r="I11" s="5"/>
      <c r="J11" s="121"/>
      <c r="K11" s="5"/>
      <c r="L11" s="5"/>
      <c r="M11" s="5"/>
      <c r="N11" s="5"/>
      <c r="O11" s="11">
        <f>SUM(C11:N11)</f>
        <v>13</v>
      </c>
      <c r="P11" s="11">
        <v>126</v>
      </c>
    </row>
    <row r="12" spans="1:16" s="7" customFormat="1" ht="11.25">
      <c r="A12" s="3"/>
      <c r="B12" s="12"/>
      <c r="C12" s="5"/>
      <c r="D12" s="5"/>
      <c r="E12" s="5"/>
      <c r="F12" s="5"/>
      <c r="G12" s="5"/>
      <c r="H12" s="5"/>
      <c r="I12" s="5"/>
      <c r="J12" s="5"/>
      <c r="K12" s="5"/>
      <c r="L12" s="5"/>
      <c r="M12" s="5"/>
      <c r="N12" s="5"/>
      <c r="O12" s="5"/>
      <c r="P12" s="5"/>
    </row>
    <row r="13" spans="1:16" s="7" customFormat="1" ht="11.25">
      <c r="A13" s="240" t="s">
        <v>3</v>
      </c>
      <c r="B13" s="241"/>
      <c r="C13" s="10">
        <f aca="true" t="shared" si="2" ref="C13:H13">SUM(C14:C19)</f>
        <v>431</v>
      </c>
      <c r="D13" s="10">
        <f t="shared" si="2"/>
        <v>0</v>
      </c>
      <c r="E13" s="10">
        <f t="shared" si="2"/>
        <v>0</v>
      </c>
      <c r="F13" s="10">
        <f t="shared" si="2"/>
        <v>0</v>
      </c>
      <c r="G13" s="10">
        <f t="shared" si="2"/>
        <v>0</v>
      </c>
      <c r="H13" s="10">
        <f t="shared" si="2"/>
        <v>0</v>
      </c>
      <c r="I13" s="10">
        <f aca="true" t="shared" si="3" ref="I13:N13">SUM(I14:I19)</f>
        <v>0</v>
      </c>
      <c r="J13" s="10">
        <f t="shared" si="3"/>
        <v>0</v>
      </c>
      <c r="K13" s="10">
        <f t="shared" si="3"/>
        <v>0</v>
      </c>
      <c r="L13" s="10">
        <f t="shared" si="3"/>
        <v>0</v>
      </c>
      <c r="M13" s="10">
        <f t="shared" si="3"/>
        <v>0</v>
      </c>
      <c r="N13" s="10">
        <f t="shared" si="3"/>
        <v>0</v>
      </c>
      <c r="O13" s="11">
        <f aca="true" t="shared" si="4" ref="O13:O19">SUM(C13:N13)</f>
        <v>431</v>
      </c>
      <c r="P13" s="11">
        <v>6376</v>
      </c>
    </row>
    <row r="14" spans="1:16" s="7" customFormat="1" ht="11.25">
      <c r="A14" s="3"/>
      <c r="B14" s="12" t="s">
        <v>56</v>
      </c>
      <c r="C14" s="5">
        <v>10</v>
      </c>
      <c r="D14" s="5"/>
      <c r="E14" s="5"/>
      <c r="F14" s="5"/>
      <c r="G14" s="5"/>
      <c r="H14" s="5"/>
      <c r="I14" s="5"/>
      <c r="J14" s="5"/>
      <c r="K14" s="5"/>
      <c r="L14" s="5"/>
      <c r="M14" s="5"/>
      <c r="N14" s="5"/>
      <c r="O14" s="11">
        <f t="shared" si="4"/>
        <v>10</v>
      </c>
      <c r="P14" s="11">
        <v>172</v>
      </c>
    </row>
    <row r="15" spans="1:16" s="7" customFormat="1" ht="11.25">
      <c r="A15" s="3"/>
      <c r="B15" s="12" t="s">
        <v>57</v>
      </c>
      <c r="C15" s="5">
        <v>28</v>
      </c>
      <c r="D15" s="5"/>
      <c r="E15" s="5"/>
      <c r="F15" s="5"/>
      <c r="G15" s="5"/>
      <c r="H15" s="5"/>
      <c r="I15" s="5"/>
      <c r="J15" s="5"/>
      <c r="K15" s="5"/>
      <c r="L15" s="5"/>
      <c r="M15" s="5"/>
      <c r="N15" s="5"/>
      <c r="O15" s="11">
        <f t="shared" si="4"/>
        <v>28</v>
      </c>
      <c r="P15" s="11">
        <v>1122</v>
      </c>
    </row>
    <row r="16" spans="1:16" s="7" customFormat="1" ht="11.25">
      <c r="A16" s="3"/>
      <c r="B16" s="12" t="s">
        <v>54</v>
      </c>
      <c r="C16" s="5">
        <v>6</v>
      </c>
      <c r="D16" s="5"/>
      <c r="E16" s="5"/>
      <c r="F16" s="5"/>
      <c r="G16" s="5"/>
      <c r="H16" s="5"/>
      <c r="I16" s="5"/>
      <c r="J16" s="5"/>
      <c r="K16" s="5"/>
      <c r="L16" s="5"/>
      <c r="M16" s="5"/>
      <c r="N16" s="5"/>
      <c r="O16" s="11">
        <f t="shared" si="4"/>
        <v>6</v>
      </c>
      <c r="P16" s="11">
        <v>4881</v>
      </c>
    </row>
    <row r="17" spans="1:16" s="7" customFormat="1" ht="11.25">
      <c r="A17" s="3"/>
      <c r="B17" s="13" t="s">
        <v>58</v>
      </c>
      <c r="C17" s="5">
        <v>368</v>
      </c>
      <c r="D17" s="5"/>
      <c r="E17" s="5"/>
      <c r="F17" s="5"/>
      <c r="G17" s="5"/>
      <c r="H17" s="5"/>
      <c r="I17" s="5"/>
      <c r="J17" s="5"/>
      <c r="K17" s="5"/>
      <c r="L17" s="5"/>
      <c r="M17" s="5"/>
      <c r="N17" s="5"/>
      <c r="O17" s="11">
        <f t="shared" si="4"/>
        <v>368</v>
      </c>
      <c r="P17" s="11">
        <v>75</v>
      </c>
    </row>
    <row r="18" spans="1:16" s="7" customFormat="1" ht="11.25">
      <c r="A18" s="3"/>
      <c r="B18" s="12" t="s">
        <v>55</v>
      </c>
      <c r="C18" s="5">
        <v>13</v>
      </c>
      <c r="D18" s="5"/>
      <c r="E18" s="5"/>
      <c r="F18" s="5"/>
      <c r="G18" s="5"/>
      <c r="H18" s="5"/>
      <c r="I18" s="5"/>
      <c r="J18" s="121"/>
      <c r="K18" s="5"/>
      <c r="L18" s="5"/>
      <c r="M18" s="5"/>
      <c r="N18" s="5"/>
      <c r="O18" s="11">
        <f t="shared" si="4"/>
        <v>13</v>
      </c>
      <c r="P18" s="11">
        <v>126</v>
      </c>
    </row>
    <row r="19" spans="1:16" s="7" customFormat="1" ht="11.25">
      <c r="A19" s="3"/>
      <c r="B19" s="13" t="s">
        <v>115</v>
      </c>
      <c r="C19" s="5">
        <v>6</v>
      </c>
      <c r="D19" s="5"/>
      <c r="E19" s="5"/>
      <c r="F19" s="5"/>
      <c r="G19" s="5"/>
      <c r="H19" s="5"/>
      <c r="I19" s="5"/>
      <c r="J19" s="5"/>
      <c r="K19" s="5"/>
      <c r="L19" s="5"/>
      <c r="M19" s="5"/>
      <c r="N19" s="5"/>
      <c r="O19" s="11">
        <f t="shared" si="4"/>
        <v>6</v>
      </c>
      <c r="P19" s="11">
        <v>0</v>
      </c>
    </row>
    <row r="20" spans="1:16" s="7" customFormat="1" ht="11.25">
      <c r="A20" s="3"/>
      <c r="B20" s="4"/>
      <c r="C20" s="5"/>
      <c r="D20" s="5"/>
      <c r="E20" s="5"/>
      <c r="F20" s="5"/>
      <c r="G20" s="5"/>
      <c r="H20" s="5"/>
      <c r="I20" s="5"/>
      <c r="J20" s="5"/>
      <c r="K20" s="5"/>
      <c r="L20" s="5"/>
      <c r="M20" s="5"/>
      <c r="N20" s="5"/>
      <c r="O20" s="5"/>
      <c r="P20" s="5"/>
    </row>
    <row r="21" spans="1:16" s="7" customFormat="1" ht="11.25">
      <c r="A21" s="240" t="s">
        <v>49</v>
      </c>
      <c r="B21" s="241"/>
      <c r="C21" s="5"/>
      <c r="D21" s="5"/>
      <c r="E21" s="5"/>
      <c r="F21" s="5"/>
      <c r="G21" s="5"/>
      <c r="H21" s="5"/>
      <c r="I21" s="5"/>
      <c r="J21" s="5"/>
      <c r="K21" s="5"/>
      <c r="L21" s="5"/>
      <c r="M21" s="5"/>
      <c r="N21" s="5"/>
      <c r="O21" s="10"/>
      <c r="P21" s="10"/>
    </row>
    <row r="22" spans="1:16" s="7" customFormat="1" ht="11.25">
      <c r="A22" s="14"/>
      <c r="B22" s="9" t="s">
        <v>50</v>
      </c>
      <c r="C22" s="15">
        <f aca="true" t="shared" si="5" ref="C22:H22">SUM(C23+C26+C27+C28+C29)</f>
        <v>1314486.9330000002</v>
      </c>
      <c r="D22" s="15">
        <f t="shared" si="5"/>
        <v>0</v>
      </c>
      <c r="E22" s="15">
        <f>SUM(E23+E26+E27+E28+E29)</f>
        <v>0</v>
      </c>
      <c r="F22" s="15">
        <f t="shared" si="5"/>
        <v>0</v>
      </c>
      <c r="G22" s="15">
        <f t="shared" si="5"/>
        <v>0</v>
      </c>
      <c r="H22" s="15">
        <f t="shared" si="5"/>
        <v>0</v>
      </c>
      <c r="I22" s="15">
        <f aca="true" t="shared" si="6" ref="I22:N22">SUM(I23+I26+I27+I28+I29)</f>
        <v>0</v>
      </c>
      <c r="J22" s="15">
        <f t="shared" si="6"/>
        <v>0</v>
      </c>
      <c r="K22" s="15">
        <f t="shared" si="6"/>
        <v>0</v>
      </c>
      <c r="L22" s="15">
        <f t="shared" si="6"/>
        <v>0</v>
      </c>
      <c r="M22" s="15">
        <f t="shared" si="6"/>
        <v>0</v>
      </c>
      <c r="N22" s="15">
        <f t="shared" si="6"/>
        <v>0</v>
      </c>
      <c r="O22" s="16">
        <f aca="true" t="shared" si="7" ref="O22:O29">SUM(C22:N22)</f>
        <v>1314486.9330000002</v>
      </c>
      <c r="P22" s="17">
        <v>13051966.742</v>
      </c>
    </row>
    <row r="23" spans="1:16" s="7" customFormat="1" ht="11.25">
      <c r="A23" s="3"/>
      <c r="B23" s="12" t="s">
        <v>4</v>
      </c>
      <c r="C23" s="15">
        <f aca="true" t="shared" si="8" ref="C23:H23">SUM(C24:C25)</f>
        <v>1136307.62</v>
      </c>
      <c r="D23" s="15">
        <f t="shared" si="8"/>
        <v>0</v>
      </c>
      <c r="E23" s="15">
        <f t="shared" si="8"/>
        <v>0</v>
      </c>
      <c r="F23" s="15">
        <f t="shared" si="8"/>
        <v>0</v>
      </c>
      <c r="G23" s="15">
        <f t="shared" si="8"/>
        <v>0</v>
      </c>
      <c r="H23" s="15">
        <f t="shared" si="8"/>
        <v>0</v>
      </c>
      <c r="I23" s="15">
        <f aca="true" t="shared" si="9" ref="I23:N23">SUM(I24:I25)</f>
        <v>0</v>
      </c>
      <c r="J23" s="15">
        <f t="shared" si="9"/>
        <v>0</v>
      </c>
      <c r="K23" s="15">
        <f t="shared" si="9"/>
        <v>0</v>
      </c>
      <c r="L23" s="15">
        <f t="shared" si="9"/>
        <v>0</v>
      </c>
      <c r="M23" s="15">
        <f t="shared" si="9"/>
        <v>0</v>
      </c>
      <c r="N23" s="15">
        <f t="shared" si="9"/>
        <v>0</v>
      </c>
      <c r="O23" s="16">
        <f t="shared" si="7"/>
        <v>1136307.62</v>
      </c>
      <c r="P23" s="16">
        <v>10498302.935</v>
      </c>
    </row>
    <row r="24" spans="1:16" s="7" customFormat="1" ht="11.25">
      <c r="A24" s="3"/>
      <c r="B24" s="12" t="s">
        <v>5</v>
      </c>
      <c r="C24" s="18">
        <v>5200</v>
      </c>
      <c r="D24" s="18"/>
      <c r="E24" s="92"/>
      <c r="F24" s="92"/>
      <c r="G24" s="92"/>
      <c r="H24" s="92"/>
      <c r="I24" s="92"/>
      <c r="J24" s="92"/>
      <c r="K24" s="92"/>
      <c r="L24" s="92"/>
      <c r="M24" s="92"/>
      <c r="N24" s="92"/>
      <c r="O24" s="16">
        <f t="shared" si="7"/>
        <v>5200</v>
      </c>
      <c r="P24" s="17">
        <v>108378.865</v>
      </c>
    </row>
    <row r="25" spans="1:16" s="7" customFormat="1" ht="11.25">
      <c r="A25" s="3"/>
      <c r="B25" s="12" t="s">
        <v>6</v>
      </c>
      <c r="C25" s="18">
        <v>1131107.62</v>
      </c>
      <c r="D25" s="18"/>
      <c r="E25" s="92"/>
      <c r="F25" s="92"/>
      <c r="G25" s="92"/>
      <c r="H25" s="120"/>
      <c r="I25" s="107"/>
      <c r="J25" s="120"/>
      <c r="K25" s="107"/>
      <c r="L25" s="120"/>
      <c r="M25" s="120"/>
      <c r="N25" s="120"/>
      <c r="O25" s="16">
        <f t="shared" si="7"/>
        <v>1131107.62</v>
      </c>
      <c r="P25" s="16">
        <v>10389924.069999998</v>
      </c>
    </row>
    <row r="26" spans="1:16" s="7" customFormat="1" ht="11.25">
      <c r="A26" s="3"/>
      <c r="B26" s="12" t="s">
        <v>7</v>
      </c>
      <c r="C26" s="99">
        <v>148426</v>
      </c>
      <c r="D26" s="99"/>
      <c r="E26" s="107"/>
      <c r="F26" s="120"/>
      <c r="G26" s="107"/>
      <c r="H26" s="120"/>
      <c r="I26" s="120"/>
      <c r="J26" s="120"/>
      <c r="K26" s="120"/>
      <c r="L26" s="120"/>
      <c r="M26" s="120"/>
      <c r="N26" s="120"/>
      <c r="O26" s="16">
        <f>SUM(C26:N26)</f>
        <v>148426</v>
      </c>
      <c r="P26" s="16">
        <v>2145010</v>
      </c>
    </row>
    <row r="27" spans="1:16" s="7" customFormat="1" ht="11.25">
      <c r="A27" s="3"/>
      <c r="B27" s="13" t="s">
        <v>96</v>
      </c>
      <c r="C27" s="18">
        <v>28823.32</v>
      </c>
      <c r="D27" s="18"/>
      <c r="E27" s="107"/>
      <c r="F27" s="107"/>
      <c r="G27" s="107"/>
      <c r="H27" s="107"/>
      <c r="I27" s="92"/>
      <c r="J27" s="107"/>
      <c r="K27" s="120"/>
      <c r="L27" s="107"/>
      <c r="M27" s="120"/>
      <c r="N27" s="120"/>
      <c r="O27" s="16">
        <f t="shared" si="7"/>
        <v>28823.32</v>
      </c>
      <c r="P27" s="16">
        <v>366001.812</v>
      </c>
    </row>
    <row r="28" spans="1:16" s="7" customFormat="1" ht="11.25">
      <c r="A28" s="3"/>
      <c r="B28" s="13" t="s">
        <v>51</v>
      </c>
      <c r="C28" s="18">
        <v>23</v>
      </c>
      <c r="D28" s="18"/>
      <c r="E28" s="92"/>
      <c r="F28" s="92"/>
      <c r="G28" s="92"/>
      <c r="H28" s="92"/>
      <c r="I28" s="92"/>
      <c r="J28" s="92"/>
      <c r="K28" s="92"/>
      <c r="L28" s="92"/>
      <c r="M28" s="92"/>
      <c r="N28" s="120"/>
      <c r="O28" s="16">
        <f t="shared" si="7"/>
        <v>23</v>
      </c>
      <c r="P28" s="16">
        <v>18891.278000000002</v>
      </c>
    </row>
    <row r="29" spans="1:16" s="7" customFormat="1" ht="11.25">
      <c r="A29" s="3"/>
      <c r="B29" s="97" t="s">
        <v>59</v>
      </c>
      <c r="C29" s="92">
        <v>906.993</v>
      </c>
      <c r="D29" s="92"/>
      <c r="E29" s="92"/>
      <c r="F29" s="92"/>
      <c r="G29" s="92"/>
      <c r="H29" s="92"/>
      <c r="I29" s="92"/>
      <c r="J29" s="92"/>
      <c r="K29" s="92"/>
      <c r="L29" s="92"/>
      <c r="M29" s="92"/>
      <c r="N29" s="120"/>
      <c r="O29" s="16">
        <f t="shared" si="7"/>
        <v>906.993</v>
      </c>
      <c r="P29" s="16">
        <v>23760.716999999997</v>
      </c>
    </row>
    <row r="30" spans="1:16" s="7" customFormat="1" ht="11.25">
      <c r="A30" s="3"/>
      <c r="B30" s="4"/>
      <c r="C30" s="5"/>
      <c r="D30" s="5"/>
      <c r="E30" s="5"/>
      <c r="F30" s="5"/>
      <c r="G30" s="5"/>
      <c r="H30" s="5"/>
      <c r="I30" s="5"/>
      <c r="J30" s="5"/>
      <c r="K30" s="5"/>
      <c r="L30" s="5"/>
      <c r="M30" s="5"/>
      <c r="N30" s="121"/>
      <c r="O30" s="10"/>
      <c r="P30" s="10"/>
    </row>
    <row r="31" spans="1:16" s="7" customFormat="1" ht="11.25">
      <c r="A31" s="14" t="s">
        <v>1</v>
      </c>
      <c r="B31" s="9" t="s">
        <v>8</v>
      </c>
      <c r="C31" s="15">
        <f aca="true" t="shared" si="10" ref="C31:H31">SUM(C32:C40)</f>
        <v>1314486.9330000002</v>
      </c>
      <c r="D31" s="15">
        <f t="shared" si="10"/>
        <v>0</v>
      </c>
      <c r="E31" s="15">
        <f>SUM(E32:E40)</f>
        <v>0</v>
      </c>
      <c r="F31" s="15">
        <f t="shared" si="10"/>
        <v>0</v>
      </c>
      <c r="G31" s="15">
        <f t="shared" si="10"/>
        <v>0</v>
      </c>
      <c r="H31" s="15">
        <f t="shared" si="10"/>
        <v>0</v>
      </c>
      <c r="I31" s="15">
        <f aca="true" t="shared" si="11" ref="I31:N31">SUM(I32:I40)</f>
        <v>0</v>
      </c>
      <c r="J31" s="15">
        <f t="shared" si="11"/>
        <v>0</v>
      </c>
      <c r="K31" s="15">
        <f>SUM(K32:K40)</f>
        <v>0</v>
      </c>
      <c r="L31" s="15">
        <f>SUM(L32:L40)</f>
        <v>0</v>
      </c>
      <c r="M31" s="15">
        <f t="shared" si="11"/>
        <v>0</v>
      </c>
      <c r="N31" s="122">
        <f t="shared" si="11"/>
        <v>0</v>
      </c>
      <c r="O31" s="17">
        <f aca="true" t="shared" si="12" ref="O31:O39">SUM(C31:N31)</f>
        <v>1314486.9330000002</v>
      </c>
      <c r="P31" s="17">
        <v>13082038.817</v>
      </c>
    </row>
    <row r="32" spans="1:16" s="7" customFormat="1" ht="11.25">
      <c r="A32" s="125" t="s">
        <v>1</v>
      </c>
      <c r="B32" s="13" t="s">
        <v>9</v>
      </c>
      <c r="C32" s="99">
        <v>0</v>
      </c>
      <c r="D32" s="99"/>
      <c r="E32" s="120"/>
      <c r="F32" s="120"/>
      <c r="G32" s="120"/>
      <c r="H32" s="120"/>
      <c r="I32" s="120"/>
      <c r="J32" s="120"/>
      <c r="K32" s="120"/>
      <c r="L32" s="120"/>
      <c r="M32" s="120"/>
      <c r="N32" s="120"/>
      <c r="O32" s="126">
        <f t="shared" si="12"/>
        <v>0</v>
      </c>
      <c r="P32" s="126">
        <v>7941.094999999999</v>
      </c>
    </row>
    <row r="33" spans="1:16" s="7" customFormat="1" ht="11.25">
      <c r="A33" s="125"/>
      <c r="B33" s="13" t="s">
        <v>60</v>
      </c>
      <c r="C33" s="99">
        <v>183.68</v>
      </c>
      <c r="D33" s="99"/>
      <c r="E33" s="120"/>
      <c r="F33" s="120"/>
      <c r="G33" s="120"/>
      <c r="H33" s="120"/>
      <c r="I33" s="120"/>
      <c r="J33" s="120"/>
      <c r="K33" s="120"/>
      <c r="L33" s="120"/>
      <c r="M33" s="120"/>
      <c r="N33" s="120"/>
      <c r="O33" s="126">
        <f t="shared" si="12"/>
        <v>183.68</v>
      </c>
      <c r="P33" s="126">
        <v>6944.157</v>
      </c>
    </row>
    <row r="34" spans="1:16" s="7" customFormat="1" ht="11.25">
      <c r="A34" s="125"/>
      <c r="B34" s="13" t="s">
        <v>10</v>
      </c>
      <c r="C34" s="99">
        <v>0</v>
      </c>
      <c r="D34" s="99"/>
      <c r="E34" s="120"/>
      <c r="F34" s="120"/>
      <c r="G34" s="120"/>
      <c r="H34" s="120"/>
      <c r="I34" s="120"/>
      <c r="J34" s="120"/>
      <c r="K34" s="120"/>
      <c r="L34" s="120"/>
      <c r="M34" s="120"/>
      <c r="N34" s="120"/>
      <c r="O34" s="126">
        <f t="shared" si="12"/>
        <v>0</v>
      </c>
      <c r="P34" s="126">
        <v>0</v>
      </c>
    </row>
    <row r="35" spans="1:16" s="7" customFormat="1" ht="11.25">
      <c r="A35" s="125" t="s">
        <v>1</v>
      </c>
      <c r="B35" s="13" t="s">
        <v>11</v>
      </c>
      <c r="C35" s="99">
        <v>0</v>
      </c>
      <c r="D35" s="99"/>
      <c r="E35" s="120"/>
      <c r="F35" s="120"/>
      <c r="G35" s="120"/>
      <c r="H35" s="120"/>
      <c r="I35" s="120"/>
      <c r="J35" s="120"/>
      <c r="K35" s="120"/>
      <c r="L35" s="120"/>
      <c r="M35" s="120"/>
      <c r="N35" s="120"/>
      <c r="O35" s="126">
        <f t="shared" si="12"/>
        <v>0</v>
      </c>
      <c r="P35" s="126">
        <v>0</v>
      </c>
    </row>
    <row r="36" spans="1:16" s="7" customFormat="1" ht="11.25">
      <c r="A36" s="125" t="s">
        <v>1</v>
      </c>
      <c r="B36" s="13" t="s">
        <v>97</v>
      </c>
      <c r="C36" s="99">
        <v>0</v>
      </c>
      <c r="D36" s="99"/>
      <c r="E36" s="120"/>
      <c r="F36" s="120"/>
      <c r="G36" s="120"/>
      <c r="H36" s="120"/>
      <c r="I36" s="120"/>
      <c r="J36" s="120"/>
      <c r="K36" s="120"/>
      <c r="L36" s="120"/>
      <c r="M36" s="120"/>
      <c r="N36" s="120"/>
      <c r="O36" s="126">
        <f t="shared" si="12"/>
        <v>0</v>
      </c>
      <c r="P36" s="126">
        <v>80118.70999999999</v>
      </c>
    </row>
    <row r="37" spans="1:16" s="7" customFormat="1" ht="11.25">
      <c r="A37" s="125"/>
      <c r="B37" s="13" t="s">
        <v>61</v>
      </c>
      <c r="C37" s="99">
        <v>148426</v>
      </c>
      <c r="D37" s="99"/>
      <c r="E37" s="120"/>
      <c r="F37" s="120"/>
      <c r="G37" s="120"/>
      <c r="H37" s="120"/>
      <c r="I37" s="120"/>
      <c r="J37" s="120"/>
      <c r="K37" s="120"/>
      <c r="L37" s="120"/>
      <c r="M37" s="120"/>
      <c r="N37" s="120"/>
      <c r="O37" s="126">
        <f t="shared" si="12"/>
        <v>148426</v>
      </c>
      <c r="P37" s="126">
        <v>2145010</v>
      </c>
    </row>
    <row r="38" spans="1:16" s="7" customFormat="1" ht="11.25">
      <c r="A38" s="125"/>
      <c r="B38" s="13" t="s">
        <v>82</v>
      </c>
      <c r="C38" s="99">
        <v>5946.313</v>
      </c>
      <c r="D38" s="99"/>
      <c r="E38" s="120"/>
      <c r="F38" s="120"/>
      <c r="G38" s="120"/>
      <c r="H38" s="120"/>
      <c r="I38" s="120"/>
      <c r="J38" s="120"/>
      <c r="K38" s="120"/>
      <c r="L38" s="120"/>
      <c r="M38" s="120"/>
      <c r="N38" s="120"/>
      <c r="O38" s="126">
        <f t="shared" si="12"/>
        <v>5946.313</v>
      </c>
      <c r="P38" s="126">
        <v>60508.428</v>
      </c>
    </row>
    <row r="39" spans="1:16" s="7" customFormat="1" ht="11.25">
      <c r="A39" s="125" t="s">
        <v>1</v>
      </c>
      <c r="B39" s="13" t="s">
        <v>12</v>
      </c>
      <c r="C39" s="127">
        <v>28823.32</v>
      </c>
      <c r="D39" s="127"/>
      <c r="E39" s="123"/>
      <c r="F39" s="123"/>
      <c r="G39" s="123"/>
      <c r="H39" s="123"/>
      <c r="I39" s="120"/>
      <c r="J39" s="123"/>
      <c r="K39" s="123"/>
      <c r="L39" s="123"/>
      <c r="M39" s="123"/>
      <c r="N39" s="123"/>
      <c r="O39" s="126">
        <f t="shared" si="12"/>
        <v>28823.32</v>
      </c>
      <c r="P39" s="126">
        <v>366001.807</v>
      </c>
    </row>
    <row r="40" spans="1:16" s="7" customFormat="1" ht="11.25">
      <c r="A40" s="125"/>
      <c r="B40" s="13" t="s">
        <v>13</v>
      </c>
      <c r="C40" s="127">
        <v>1131107.62</v>
      </c>
      <c r="D40" s="127"/>
      <c r="E40" s="123"/>
      <c r="F40" s="123"/>
      <c r="G40" s="123"/>
      <c r="H40" s="123"/>
      <c r="I40" s="123"/>
      <c r="J40" s="123"/>
      <c r="K40" s="123"/>
      <c r="L40" s="123"/>
      <c r="M40" s="123"/>
      <c r="N40" s="123"/>
      <c r="O40" s="126">
        <f>SUM(C40:N40)</f>
        <v>1131107.62</v>
      </c>
      <c r="P40" s="126">
        <v>10415514.62</v>
      </c>
    </row>
    <row r="41" spans="1:16" s="7" customFormat="1" ht="11.25">
      <c r="A41" s="125"/>
      <c r="B41" s="13"/>
      <c r="C41" s="128"/>
      <c r="D41" s="128"/>
      <c r="E41" s="128"/>
      <c r="F41" s="128"/>
      <c r="G41" s="128"/>
      <c r="H41" s="128"/>
      <c r="I41" s="128"/>
      <c r="J41" s="128"/>
      <c r="K41" s="128"/>
      <c r="L41" s="129"/>
      <c r="M41" s="129"/>
      <c r="N41" s="123"/>
      <c r="O41" s="130"/>
      <c r="P41" s="130"/>
    </row>
    <row r="42" spans="1:16" s="7" customFormat="1" ht="11.25">
      <c r="A42" s="240" t="s">
        <v>14</v>
      </c>
      <c r="B42" s="241"/>
      <c r="C42" s="20">
        <f aca="true" t="shared" si="13" ref="C42:H42">SUM(C43:C46)</f>
        <v>0</v>
      </c>
      <c r="D42" s="20">
        <f t="shared" si="13"/>
        <v>0</v>
      </c>
      <c r="E42" s="20">
        <f t="shared" si="13"/>
        <v>0</v>
      </c>
      <c r="F42" s="20">
        <f t="shared" si="13"/>
        <v>0</v>
      </c>
      <c r="G42" s="20">
        <f t="shared" si="13"/>
        <v>0</v>
      </c>
      <c r="H42" s="20">
        <f t="shared" si="13"/>
        <v>0</v>
      </c>
      <c r="I42" s="20">
        <f aca="true" t="shared" si="14" ref="I42:N42">SUM(I43:I46)</f>
        <v>0</v>
      </c>
      <c r="J42" s="20">
        <f t="shared" si="14"/>
        <v>0</v>
      </c>
      <c r="K42" s="20">
        <f t="shared" si="14"/>
        <v>0</v>
      </c>
      <c r="L42" s="20">
        <f t="shared" si="14"/>
        <v>0</v>
      </c>
      <c r="M42" s="20">
        <f t="shared" si="14"/>
        <v>0</v>
      </c>
      <c r="N42" s="20">
        <f t="shared" si="14"/>
        <v>0</v>
      </c>
      <c r="O42" s="11">
        <f>SUM(C42:M42)</f>
        <v>0</v>
      </c>
      <c r="P42" s="11">
        <v>0</v>
      </c>
    </row>
    <row r="43" spans="1:16" s="7" customFormat="1" ht="11.25">
      <c r="A43" s="14" t="s">
        <v>1</v>
      </c>
      <c r="B43" s="12" t="s">
        <v>15</v>
      </c>
      <c r="C43" s="19">
        <v>0</v>
      </c>
      <c r="D43" s="19"/>
      <c r="E43" s="106"/>
      <c r="F43" s="106"/>
      <c r="G43" s="106"/>
      <c r="H43" s="106"/>
      <c r="I43" s="106"/>
      <c r="J43" s="106"/>
      <c r="K43" s="106"/>
      <c r="L43" s="106"/>
      <c r="M43" s="106"/>
      <c r="N43" s="106"/>
      <c r="O43" s="11">
        <f>SUM(C43:N43)</f>
        <v>0</v>
      </c>
      <c r="P43" s="11">
        <v>0</v>
      </c>
    </row>
    <row r="44" spans="1:16" s="7" customFormat="1" ht="11.25">
      <c r="A44" s="14" t="s">
        <v>1</v>
      </c>
      <c r="B44" s="12" t="s">
        <v>16</v>
      </c>
      <c r="C44" s="19">
        <v>0</v>
      </c>
      <c r="D44" s="19"/>
      <c r="E44" s="106"/>
      <c r="F44" s="106"/>
      <c r="G44" s="106"/>
      <c r="H44" s="106"/>
      <c r="I44" s="106"/>
      <c r="J44" s="106"/>
      <c r="K44" s="106"/>
      <c r="L44" s="106"/>
      <c r="M44" s="106"/>
      <c r="N44" s="106"/>
      <c r="O44" s="11">
        <f>SUM(C44:N44)</f>
        <v>0</v>
      </c>
      <c r="P44" s="11">
        <v>0</v>
      </c>
    </row>
    <row r="45" spans="1:16" s="7" customFormat="1" ht="11.25">
      <c r="A45" s="14"/>
      <c r="B45" s="12" t="s">
        <v>62</v>
      </c>
      <c r="C45" s="19">
        <v>0</v>
      </c>
      <c r="D45" s="19"/>
      <c r="E45" s="106"/>
      <c r="F45" s="106"/>
      <c r="G45" s="106"/>
      <c r="H45" s="106"/>
      <c r="I45" s="106"/>
      <c r="J45" s="106"/>
      <c r="K45" s="106"/>
      <c r="L45" s="106"/>
      <c r="M45" s="106"/>
      <c r="N45" s="106"/>
      <c r="O45" s="11">
        <f>SUM(C45:N45)</f>
        <v>0</v>
      </c>
      <c r="P45" s="11">
        <v>0</v>
      </c>
    </row>
    <row r="46" spans="1:16" s="7" customFormat="1" ht="11.25">
      <c r="A46" s="14"/>
      <c r="B46" s="12" t="s">
        <v>63</v>
      </c>
      <c r="C46" s="19">
        <v>0</v>
      </c>
      <c r="D46" s="19"/>
      <c r="E46" s="106"/>
      <c r="F46" s="106"/>
      <c r="G46" s="106"/>
      <c r="H46" s="106"/>
      <c r="I46" s="106"/>
      <c r="J46" s="106"/>
      <c r="K46" s="106"/>
      <c r="L46" s="106"/>
      <c r="M46" s="106"/>
      <c r="N46" s="106"/>
      <c r="O46" s="11">
        <f>SUM(C46:N46)</f>
        <v>0</v>
      </c>
      <c r="P46" s="11">
        <v>0</v>
      </c>
    </row>
    <row r="47" spans="1:16" s="7" customFormat="1" ht="11.25">
      <c r="A47" s="14"/>
      <c r="B47" s="12"/>
      <c r="C47" s="19"/>
      <c r="D47" s="19"/>
      <c r="E47" s="106"/>
      <c r="F47" s="106"/>
      <c r="G47" s="106"/>
      <c r="H47" s="106"/>
      <c r="I47" s="106"/>
      <c r="J47" s="106"/>
      <c r="K47" s="106"/>
      <c r="L47" s="106"/>
      <c r="M47" s="106"/>
      <c r="N47" s="106"/>
      <c r="O47" s="10"/>
      <c r="P47" s="10"/>
    </row>
    <row r="48" spans="1:16" s="7" customFormat="1" ht="11.25">
      <c r="A48" s="240" t="s">
        <v>17</v>
      </c>
      <c r="B48" s="241"/>
      <c r="C48" s="20">
        <f aca="true" t="shared" si="15" ref="C48:H48">SUM(C49:C50)</f>
        <v>0</v>
      </c>
      <c r="D48" s="20">
        <f t="shared" si="15"/>
        <v>0</v>
      </c>
      <c r="E48" s="20">
        <f t="shared" si="15"/>
        <v>0</v>
      </c>
      <c r="F48" s="20">
        <f t="shared" si="15"/>
        <v>0</v>
      </c>
      <c r="G48" s="20">
        <f t="shared" si="15"/>
        <v>0</v>
      </c>
      <c r="H48" s="20">
        <f t="shared" si="15"/>
        <v>0</v>
      </c>
      <c r="I48" s="20">
        <f aca="true" t="shared" si="16" ref="I48:N48">SUM(I49:I50)</f>
        <v>0</v>
      </c>
      <c r="J48" s="20">
        <f t="shared" si="16"/>
        <v>0</v>
      </c>
      <c r="K48" s="20">
        <f t="shared" si="16"/>
        <v>0</v>
      </c>
      <c r="L48" s="20">
        <f t="shared" si="16"/>
        <v>0</v>
      </c>
      <c r="M48" s="20">
        <f t="shared" si="16"/>
        <v>0</v>
      </c>
      <c r="N48" s="20">
        <f t="shared" si="16"/>
        <v>0</v>
      </c>
      <c r="O48" s="11">
        <f>SUM(C48:M48)</f>
        <v>0</v>
      </c>
      <c r="P48" s="11">
        <v>0</v>
      </c>
    </row>
    <row r="49" spans="1:16" s="7" customFormat="1" ht="11.25">
      <c r="A49" s="14" t="s">
        <v>1</v>
      </c>
      <c r="B49" s="12" t="s">
        <v>15</v>
      </c>
      <c r="C49" s="19">
        <v>0</v>
      </c>
      <c r="D49" s="19"/>
      <c r="E49" s="106"/>
      <c r="F49" s="106"/>
      <c r="G49" s="106"/>
      <c r="H49" s="106"/>
      <c r="I49" s="106"/>
      <c r="J49" s="106"/>
      <c r="K49" s="106"/>
      <c r="L49" s="106"/>
      <c r="M49" s="106"/>
      <c r="N49" s="106"/>
      <c r="O49" s="11">
        <f>SUM(C49:N49)</f>
        <v>0</v>
      </c>
      <c r="P49" s="11">
        <v>0</v>
      </c>
    </row>
    <row r="50" spans="1:16" s="7" customFormat="1" ht="11.25">
      <c r="A50" s="14" t="s">
        <v>1</v>
      </c>
      <c r="B50" s="12" t="s">
        <v>16</v>
      </c>
      <c r="C50" s="19">
        <v>0</v>
      </c>
      <c r="D50" s="19"/>
      <c r="E50" s="106"/>
      <c r="F50" s="106"/>
      <c r="G50" s="106"/>
      <c r="H50" s="106"/>
      <c r="I50" s="106"/>
      <c r="J50" s="106"/>
      <c r="K50" s="106"/>
      <c r="L50" s="106"/>
      <c r="M50" s="106"/>
      <c r="N50" s="106"/>
      <c r="O50" s="11">
        <f>SUM(C50:N50)</f>
        <v>0</v>
      </c>
      <c r="P50" s="11">
        <v>0</v>
      </c>
    </row>
    <row r="51" spans="1:16" s="7" customFormat="1" ht="11.25">
      <c r="A51" s="14"/>
      <c r="B51" s="12"/>
      <c r="C51" s="19"/>
      <c r="D51" s="19"/>
      <c r="E51" s="106"/>
      <c r="F51" s="106"/>
      <c r="G51" s="106"/>
      <c r="H51" s="106"/>
      <c r="I51" s="106"/>
      <c r="J51" s="106"/>
      <c r="K51" s="106"/>
      <c r="L51" s="106"/>
      <c r="M51" s="106"/>
      <c r="N51" s="106"/>
      <c r="O51" s="10"/>
      <c r="P51" s="10"/>
    </row>
    <row r="52" spans="1:16" s="7" customFormat="1" ht="11.25">
      <c r="A52" s="240" t="s">
        <v>64</v>
      </c>
      <c r="B52" s="241"/>
      <c r="C52" s="21">
        <f aca="true" t="shared" si="17" ref="C52:H52">SUM(C53:C54)</f>
        <v>100</v>
      </c>
      <c r="D52" s="21">
        <f t="shared" si="17"/>
        <v>0</v>
      </c>
      <c r="E52" s="21">
        <f t="shared" si="17"/>
        <v>0</v>
      </c>
      <c r="F52" s="21">
        <f t="shared" si="17"/>
        <v>0</v>
      </c>
      <c r="G52" s="21">
        <f t="shared" si="17"/>
        <v>0</v>
      </c>
      <c r="H52" s="21">
        <f t="shared" si="17"/>
        <v>0</v>
      </c>
      <c r="I52" s="21">
        <f aca="true" t="shared" si="18" ref="I52:N52">SUM(I53:I54)</f>
        <v>0</v>
      </c>
      <c r="J52" s="21">
        <f t="shared" si="18"/>
        <v>0</v>
      </c>
      <c r="K52" s="21">
        <f t="shared" si="18"/>
        <v>0</v>
      </c>
      <c r="L52" s="21">
        <f t="shared" si="18"/>
        <v>0</v>
      </c>
      <c r="M52" s="21">
        <f t="shared" si="18"/>
        <v>0</v>
      </c>
      <c r="N52" s="21">
        <f t="shared" si="18"/>
        <v>0</v>
      </c>
      <c r="O52" s="22">
        <f>SUM(C52:N52)</f>
        <v>100</v>
      </c>
      <c r="P52" s="22">
        <v>5831</v>
      </c>
    </row>
    <row r="53" spans="1:16" s="7" customFormat="1" ht="11.25">
      <c r="A53" s="8"/>
      <c r="B53" s="12" t="s">
        <v>65</v>
      </c>
      <c r="C53" s="23">
        <v>28</v>
      </c>
      <c r="D53" s="23"/>
      <c r="E53" s="23"/>
      <c r="F53" s="23"/>
      <c r="G53" s="23"/>
      <c r="H53" s="23"/>
      <c r="I53" s="23"/>
      <c r="J53" s="23"/>
      <c r="K53" s="131"/>
      <c r="L53" s="23"/>
      <c r="M53" s="23"/>
      <c r="N53" s="23"/>
      <c r="O53" s="22">
        <f>SUM(C53:N53)</f>
        <v>28</v>
      </c>
      <c r="P53" s="22">
        <v>3027</v>
      </c>
    </row>
    <row r="54" spans="1:16" s="7" customFormat="1" ht="11.25">
      <c r="A54" s="8"/>
      <c r="B54" s="12" t="s">
        <v>66</v>
      </c>
      <c r="C54" s="23">
        <v>72</v>
      </c>
      <c r="D54" s="23"/>
      <c r="E54" s="23"/>
      <c r="F54" s="23"/>
      <c r="G54" s="23"/>
      <c r="H54" s="23"/>
      <c r="I54" s="23"/>
      <c r="J54" s="23"/>
      <c r="K54" s="23"/>
      <c r="L54" s="23"/>
      <c r="M54" s="23"/>
      <c r="N54" s="24"/>
      <c r="O54" s="22">
        <f>SUM(C54:N54)</f>
        <v>72</v>
      </c>
      <c r="P54" s="22">
        <v>2804</v>
      </c>
    </row>
    <row r="55" spans="1:16" s="7" customFormat="1" ht="11.25">
      <c r="A55" s="14" t="s">
        <v>1</v>
      </c>
      <c r="B55" s="12" t="s">
        <v>1</v>
      </c>
      <c r="C55" s="24"/>
      <c r="D55" s="24"/>
      <c r="E55" s="24"/>
      <c r="F55" s="24"/>
      <c r="G55" s="24"/>
      <c r="H55" s="24"/>
      <c r="I55" s="24"/>
      <c r="J55" s="24"/>
      <c r="K55" s="24"/>
      <c r="L55" s="24"/>
      <c r="M55" s="24"/>
      <c r="N55" s="5"/>
      <c r="O55" s="10"/>
      <c r="P55" s="10"/>
    </row>
    <row r="56" spans="1:16" s="7" customFormat="1" ht="11.25">
      <c r="A56" s="240" t="s">
        <v>19</v>
      </c>
      <c r="B56" s="241"/>
      <c r="C56" s="21">
        <f>SUM(C57)</f>
        <v>0</v>
      </c>
      <c r="D56" s="21">
        <f>SUM(D57)</f>
        <v>0</v>
      </c>
      <c r="E56" s="21">
        <v>0</v>
      </c>
      <c r="F56" s="21">
        <v>0</v>
      </c>
      <c r="G56" s="21">
        <v>0</v>
      </c>
      <c r="H56" s="21">
        <v>0</v>
      </c>
      <c r="I56" s="21">
        <v>0</v>
      </c>
      <c r="J56" s="21">
        <v>0</v>
      </c>
      <c r="K56" s="21">
        <v>0</v>
      </c>
      <c r="L56" s="21">
        <v>0</v>
      </c>
      <c r="M56" s="21">
        <v>0</v>
      </c>
      <c r="N56" s="21">
        <v>0</v>
      </c>
      <c r="O56" s="11">
        <f>SUM(C56:J56)</f>
        <v>0</v>
      </c>
      <c r="P56" s="20">
        <v>0</v>
      </c>
    </row>
    <row r="57" spans="1:16" s="7" customFormat="1" ht="12" thickBot="1">
      <c r="A57" s="25" t="s">
        <v>1</v>
      </c>
      <c r="B57" s="12" t="s">
        <v>18</v>
      </c>
      <c r="C57" s="24">
        <v>0</v>
      </c>
      <c r="D57" s="24"/>
      <c r="E57" s="24"/>
      <c r="F57" s="24"/>
      <c r="G57" s="24"/>
      <c r="H57" s="24"/>
      <c r="I57" s="24"/>
      <c r="J57" s="24"/>
      <c r="K57" s="24"/>
      <c r="L57" s="24"/>
      <c r="M57" s="24"/>
      <c r="N57" s="24"/>
      <c r="O57" s="11">
        <f>SUM(C57:N57)</f>
        <v>0</v>
      </c>
      <c r="P57" s="20">
        <v>0</v>
      </c>
    </row>
    <row r="58" spans="1:16" s="7" customFormat="1" ht="11.25">
      <c r="A58" s="101"/>
      <c r="B58" s="104"/>
      <c r="C58" s="100"/>
      <c r="D58" s="100"/>
      <c r="E58" s="100"/>
      <c r="F58" s="100"/>
      <c r="G58" s="100"/>
      <c r="H58" s="100"/>
      <c r="I58" s="100"/>
      <c r="J58" s="100"/>
      <c r="K58" s="100"/>
      <c r="L58" s="100"/>
      <c r="M58" s="100"/>
      <c r="N58" s="100"/>
      <c r="O58" s="103"/>
      <c r="P58" s="103"/>
    </row>
    <row r="59" spans="1:16" ht="12.75">
      <c r="A59" s="240" t="s">
        <v>73</v>
      </c>
      <c r="B59" s="241"/>
      <c r="C59" s="21">
        <f>SUM(C62)</f>
        <v>0</v>
      </c>
      <c r="D59" s="21">
        <f aca="true" t="shared" si="19" ref="D59:J59">SUM(D60:D62)</f>
        <v>0</v>
      </c>
      <c r="E59" s="21">
        <f t="shared" si="19"/>
        <v>0</v>
      </c>
      <c r="F59" s="21">
        <f t="shared" si="19"/>
        <v>0</v>
      </c>
      <c r="G59" s="21">
        <f t="shared" si="19"/>
        <v>0</v>
      </c>
      <c r="H59" s="21">
        <f t="shared" si="19"/>
        <v>0</v>
      </c>
      <c r="I59" s="21">
        <f t="shared" si="19"/>
        <v>0</v>
      </c>
      <c r="J59" s="21">
        <f t="shared" si="19"/>
        <v>0</v>
      </c>
      <c r="K59" s="21">
        <f>SUM(K60:K62)</f>
        <v>0</v>
      </c>
      <c r="L59" s="21">
        <f>SUM(L60:L62)</f>
        <v>0</v>
      </c>
      <c r="M59" s="21">
        <f>SUM(M60:M62)</f>
        <v>0</v>
      </c>
      <c r="N59" s="21">
        <f>SUM(N60:N62)</f>
        <v>0</v>
      </c>
      <c r="O59" s="21">
        <f>SUM(O60:O62)</f>
        <v>0</v>
      </c>
      <c r="P59" s="21">
        <v>0</v>
      </c>
    </row>
    <row r="60" spans="1:16" ht="12.75">
      <c r="A60" s="105"/>
      <c r="B60" s="102" t="s">
        <v>74</v>
      </c>
      <c r="C60" s="23">
        <v>0</v>
      </c>
      <c r="D60" s="23"/>
      <c r="E60" s="23"/>
      <c r="F60" s="23"/>
      <c r="G60" s="23"/>
      <c r="H60" s="23"/>
      <c r="I60" s="23"/>
      <c r="J60" s="23"/>
      <c r="K60" s="23"/>
      <c r="L60" s="23"/>
      <c r="M60" s="23"/>
      <c r="N60" s="23"/>
      <c r="O60" s="23">
        <f>SUM(C60:N60)</f>
        <v>0</v>
      </c>
      <c r="P60" s="23">
        <v>0</v>
      </c>
    </row>
    <row r="61" spans="1:16" ht="12.75">
      <c r="A61" s="105"/>
      <c r="B61" s="102" t="s">
        <v>75</v>
      </c>
      <c r="C61" s="23">
        <v>0</v>
      </c>
      <c r="D61" s="23"/>
      <c r="E61" s="23"/>
      <c r="F61" s="23"/>
      <c r="G61" s="23"/>
      <c r="H61" s="23"/>
      <c r="I61" s="23"/>
      <c r="J61" s="23"/>
      <c r="K61" s="23"/>
      <c r="L61" s="23"/>
      <c r="M61" s="23"/>
      <c r="N61" s="23"/>
      <c r="O61" s="23">
        <f>SUM(C61:N61)</f>
        <v>0</v>
      </c>
      <c r="P61" s="23">
        <v>0</v>
      </c>
    </row>
    <row r="62" spans="1:16" s="31" customFormat="1" ht="13.5" thickBot="1">
      <c r="A62" s="25" t="s">
        <v>1</v>
      </c>
      <c r="B62" s="26" t="s">
        <v>76</v>
      </c>
      <c r="C62" s="27">
        <v>0</v>
      </c>
      <c r="D62" s="27"/>
      <c r="E62" s="27"/>
      <c r="F62" s="27"/>
      <c r="G62" s="27"/>
      <c r="H62" s="27"/>
      <c r="I62" s="27"/>
      <c r="J62" s="27"/>
      <c r="K62" s="27"/>
      <c r="L62" s="27"/>
      <c r="M62" s="27"/>
      <c r="N62" s="27"/>
      <c r="O62" s="27">
        <f>SUM(C62:N62)</f>
        <v>0</v>
      </c>
      <c r="P62" s="27">
        <v>0</v>
      </c>
    </row>
    <row r="63" spans="1:16" s="31" customFormat="1" ht="3" customHeight="1">
      <c r="A63" s="28"/>
      <c r="B63" s="28"/>
      <c r="C63" s="28"/>
      <c r="D63" s="28"/>
      <c r="E63" s="28"/>
      <c r="F63" s="28"/>
      <c r="G63" s="28"/>
      <c r="H63" s="28"/>
      <c r="I63" s="28"/>
      <c r="J63" s="28"/>
      <c r="K63" s="28"/>
      <c r="L63" s="28"/>
      <c r="M63" s="28"/>
      <c r="N63" s="28"/>
      <c r="O63" s="28"/>
      <c r="P63" s="28"/>
    </row>
    <row r="64" spans="1:16" s="31" customFormat="1" ht="12.75">
      <c r="A64" s="29"/>
      <c r="B64" s="30" t="s">
        <v>20</v>
      </c>
      <c r="O64" s="29"/>
      <c r="P64" s="29"/>
    </row>
    <row r="65" spans="1:16" s="31" customFormat="1" ht="12.75">
      <c r="A65" s="29"/>
      <c r="B65" s="30" t="s">
        <v>21</v>
      </c>
      <c r="O65" s="29"/>
      <c r="P65" s="29"/>
    </row>
    <row r="66" spans="1:16" ht="12.75">
      <c r="A66" s="29"/>
      <c r="B66" s="30" t="s">
        <v>22</v>
      </c>
      <c r="C66" s="31"/>
      <c r="D66" s="31"/>
      <c r="E66" s="31"/>
      <c r="F66" s="31"/>
      <c r="G66" s="31"/>
      <c r="H66" s="31"/>
      <c r="I66" s="31"/>
      <c r="J66" s="31"/>
      <c r="K66" s="31"/>
      <c r="L66" s="31"/>
      <c r="M66" s="31"/>
      <c r="N66" s="31"/>
      <c r="O66" s="29"/>
      <c r="P66" s="29"/>
    </row>
    <row r="67" spans="1:16" ht="12.75">
      <c r="A67" s="29"/>
      <c r="B67" s="30" t="s">
        <v>23</v>
      </c>
      <c r="C67" s="31"/>
      <c r="D67" s="31"/>
      <c r="E67" s="31"/>
      <c r="F67" s="31"/>
      <c r="G67" s="31"/>
      <c r="H67" s="31"/>
      <c r="I67" s="31"/>
      <c r="J67" s="31"/>
      <c r="K67" s="31"/>
      <c r="L67" s="31"/>
      <c r="M67" s="31"/>
      <c r="N67" s="31"/>
      <c r="O67" s="29"/>
      <c r="P67" s="29"/>
    </row>
    <row r="68" ht="12.75">
      <c r="B68" s="30" t="s">
        <v>113</v>
      </c>
    </row>
    <row r="69" ht="12.75">
      <c r="B69" s="30" t="s">
        <v>114</v>
      </c>
    </row>
  </sheetData>
  <sheetProtection/>
  <mergeCells count="10">
    <mergeCell ref="A59:B59"/>
    <mergeCell ref="B3:Q3"/>
    <mergeCell ref="A56:B56"/>
    <mergeCell ref="A5:B5"/>
    <mergeCell ref="A52:B52"/>
    <mergeCell ref="A21:B21"/>
    <mergeCell ref="A48:B48"/>
    <mergeCell ref="A42:B42"/>
    <mergeCell ref="A7:B7"/>
    <mergeCell ref="A13:B13"/>
  </mergeCells>
  <printOptions horizontalCentered="1"/>
  <pageMargins left="0.35433070866141736" right="0.1968503937007874" top="0.1968503937007874" bottom="0.15748031496062992" header="0.15748031496062992" footer="0"/>
  <pageSetup horizontalDpi="600" verticalDpi="600" orientation="landscape" scale="70" r:id="rId2"/>
  <colBreaks count="1" manualBreakCount="1">
    <brk id="16" max="65535" man="1"/>
  </colBreaks>
  <drawing r:id="rId1"/>
</worksheet>
</file>

<file path=xl/worksheets/sheet2.xml><?xml version="1.0" encoding="utf-8"?>
<worksheet xmlns="http://schemas.openxmlformats.org/spreadsheetml/2006/main" xmlns:r="http://schemas.openxmlformats.org/officeDocument/2006/relationships">
  <dimension ref="B2:R40"/>
  <sheetViews>
    <sheetView showGridLines="0" zoomScale="118" zoomScaleNormal="118" zoomScalePageLayoutView="0" workbookViewId="0" topLeftCell="B13">
      <pane xSplit="1" topLeftCell="C1" activePane="topRight" state="frozen"/>
      <selection pane="topLeft" activeCell="B1" sqref="B1"/>
      <selection pane="topRight" activeCell="P32" sqref="P32"/>
    </sheetView>
  </sheetViews>
  <sheetFormatPr defaultColWidth="11.421875" defaultRowHeight="12.75"/>
  <cols>
    <col min="1" max="1" width="2.8515625" style="0" hidden="1" customWidth="1"/>
    <col min="2" max="2" width="22.28125" style="0" customWidth="1"/>
    <col min="3" max="3" width="6.140625" style="0" bestFit="1" customWidth="1"/>
    <col min="4" max="4" width="7.57421875" style="0" hidden="1" customWidth="1"/>
    <col min="5" max="5" width="6.140625" style="0" hidden="1" customWidth="1"/>
    <col min="6" max="6" width="4.8515625" style="0" hidden="1" customWidth="1"/>
    <col min="7" max="8" width="5.57421875" style="0" hidden="1" customWidth="1"/>
    <col min="9" max="9" width="5.140625" style="0" hidden="1" customWidth="1"/>
    <col min="10" max="10" width="7.00390625" style="0" hidden="1" customWidth="1"/>
    <col min="11" max="11" width="10.421875" style="0" hidden="1" customWidth="1"/>
    <col min="12" max="12" width="7.7109375" style="0" hidden="1" customWidth="1"/>
    <col min="13" max="13" width="10.140625" style="0" hidden="1" customWidth="1"/>
    <col min="14" max="14" width="9.421875" style="0" hidden="1" customWidth="1"/>
    <col min="15" max="15" width="10.7109375" style="0" customWidth="1"/>
  </cols>
  <sheetData>
    <row r="2" spans="2:15" ht="25.5" customHeight="1">
      <c r="B2" s="245" t="s">
        <v>105</v>
      </c>
      <c r="C2" s="245"/>
      <c r="D2" s="245"/>
      <c r="E2" s="245"/>
      <c r="F2" s="245"/>
      <c r="G2" s="245"/>
      <c r="H2" s="245"/>
      <c r="I2" s="245"/>
      <c r="J2" s="245"/>
      <c r="K2" s="245"/>
      <c r="L2" s="245"/>
      <c r="M2" s="245"/>
      <c r="N2" s="245"/>
      <c r="O2" s="245"/>
    </row>
    <row r="3" spans="2:15" ht="13.5" thickBot="1">
      <c r="B3" s="32"/>
      <c r="C3" s="32"/>
      <c r="D3" s="32"/>
      <c r="E3" s="32"/>
      <c r="F3" s="32"/>
      <c r="G3" s="32"/>
      <c r="H3" s="32"/>
      <c r="I3" s="32"/>
      <c r="J3" s="32"/>
      <c r="K3" s="32"/>
      <c r="L3" s="32"/>
      <c r="M3" s="32"/>
      <c r="N3" s="32"/>
      <c r="O3" s="32"/>
    </row>
    <row r="4" spans="2:18" ht="13.5" thickBot="1">
      <c r="B4" s="33" t="s">
        <v>24</v>
      </c>
      <c r="C4" s="34" t="s">
        <v>25</v>
      </c>
      <c r="D4" s="34" t="s">
        <v>77</v>
      </c>
      <c r="E4" s="34" t="s">
        <v>80</v>
      </c>
      <c r="F4" s="34" t="s">
        <v>83</v>
      </c>
      <c r="G4" s="34" t="s">
        <v>85</v>
      </c>
      <c r="H4" s="34" t="s">
        <v>87</v>
      </c>
      <c r="I4" s="34" t="s">
        <v>89</v>
      </c>
      <c r="J4" s="34" t="s">
        <v>90</v>
      </c>
      <c r="K4" s="34" t="s">
        <v>91</v>
      </c>
      <c r="L4" s="34" t="s">
        <v>92</v>
      </c>
      <c r="M4" s="34" t="s">
        <v>93</v>
      </c>
      <c r="N4" s="34" t="s">
        <v>94</v>
      </c>
      <c r="O4" s="35" t="s">
        <v>26</v>
      </c>
      <c r="P4" s="36"/>
      <c r="Q4" s="37"/>
      <c r="R4" s="37"/>
    </row>
    <row r="5" spans="2:15" ht="12.75">
      <c r="B5" s="38" t="s">
        <v>27</v>
      </c>
      <c r="C5" s="39">
        <v>222</v>
      </c>
      <c r="D5" s="39"/>
      <c r="E5" s="39"/>
      <c r="F5" s="39"/>
      <c r="G5" s="39"/>
      <c r="H5" s="39"/>
      <c r="I5" s="39"/>
      <c r="J5" s="39"/>
      <c r="K5" s="39"/>
      <c r="L5" s="39"/>
      <c r="M5" s="39"/>
      <c r="N5" s="39"/>
      <c r="O5" s="40">
        <f>SUM(C5:N5)</f>
        <v>222</v>
      </c>
    </row>
    <row r="6" spans="2:15" ht="12.75">
      <c r="B6" s="38" t="s">
        <v>28</v>
      </c>
      <c r="C6" s="39">
        <v>14</v>
      </c>
      <c r="D6" s="39"/>
      <c r="E6" s="39"/>
      <c r="F6" s="39"/>
      <c r="G6" s="39"/>
      <c r="H6" s="39"/>
      <c r="I6" s="39"/>
      <c r="J6" s="39"/>
      <c r="K6" s="39"/>
      <c r="L6" s="39"/>
      <c r="M6" s="39"/>
      <c r="N6" s="39"/>
      <c r="O6" s="40">
        <f aca="true" t="shared" si="0" ref="O6:O12">SUM(C6:N6)</f>
        <v>14</v>
      </c>
    </row>
    <row r="7" spans="2:15" ht="12.75">
      <c r="B7" s="38" t="s">
        <v>29</v>
      </c>
      <c r="C7" s="39">
        <v>4</v>
      </c>
      <c r="D7" s="39"/>
      <c r="E7" s="39"/>
      <c r="F7" s="39"/>
      <c r="G7" s="39"/>
      <c r="H7" s="39"/>
      <c r="I7" s="39"/>
      <c r="J7" s="39"/>
      <c r="K7" s="39"/>
      <c r="L7" s="39"/>
      <c r="M7" s="39"/>
      <c r="N7" s="39"/>
      <c r="O7" s="40">
        <f t="shared" si="0"/>
        <v>4</v>
      </c>
    </row>
    <row r="8" spans="2:15" ht="12.75">
      <c r="B8" s="38" t="s">
        <v>30</v>
      </c>
      <c r="C8" s="39">
        <v>115</v>
      </c>
      <c r="D8" s="39"/>
      <c r="E8" s="39"/>
      <c r="F8" s="39"/>
      <c r="G8" s="39"/>
      <c r="H8" s="39"/>
      <c r="I8" s="39"/>
      <c r="J8" s="39"/>
      <c r="K8" s="39"/>
      <c r="L8" s="39"/>
      <c r="M8" s="39"/>
      <c r="N8" s="39"/>
      <c r="O8" s="40">
        <f t="shared" si="0"/>
        <v>115</v>
      </c>
    </row>
    <row r="9" spans="2:15" ht="12.75">
      <c r="B9" s="38" t="s">
        <v>31</v>
      </c>
      <c r="C9" s="39">
        <v>6</v>
      </c>
      <c r="D9" s="39"/>
      <c r="E9" s="39"/>
      <c r="F9" s="39"/>
      <c r="G9" s="39"/>
      <c r="H9" s="39"/>
      <c r="I9" s="39"/>
      <c r="J9" s="39"/>
      <c r="K9" s="39"/>
      <c r="L9" s="39"/>
      <c r="M9" s="39"/>
      <c r="N9" s="39"/>
      <c r="O9" s="40">
        <f t="shared" si="0"/>
        <v>6</v>
      </c>
    </row>
    <row r="10" spans="2:15" ht="12.75">
      <c r="B10" s="38" t="s">
        <v>32</v>
      </c>
      <c r="C10" s="39">
        <v>7</v>
      </c>
      <c r="D10" s="39"/>
      <c r="E10" s="39"/>
      <c r="F10" s="39"/>
      <c r="G10" s="39"/>
      <c r="H10" s="39"/>
      <c r="I10" s="39"/>
      <c r="J10" s="39"/>
      <c r="K10" s="39"/>
      <c r="L10" s="39"/>
      <c r="M10" s="39"/>
      <c r="N10" s="39"/>
      <c r="O10" s="40">
        <f t="shared" si="0"/>
        <v>7</v>
      </c>
    </row>
    <row r="11" spans="2:16" ht="12.75">
      <c r="B11" s="38" t="s">
        <v>33</v>
      </c>
      <c r="C11" s="39">
        <v>6</v>
      </c>
      <c r="D11" s="39"/>
      <c r="E11" s="39"/>
      <c r="F11" s="39"/>
      <c r="G11" s="39"/>
      <c r="H11" s="39"/>
      <c r="I11" s="39"/>
      <c r="J11" s="39"/>
      <c r="K11" s="39"/>
      <c r="L11" s="39"/>
      <c r="M11" s="39"/>
      <c r="N11" s="39"/>
      <c r="O11" s="40">
        <f t="shared" si="0"/>
        <v>6</v>
      </c>
      <c r="P11" s="118"/>
    </row>
    <row r="12" spans="2:15" ht="13.5" thickBot="1">
      <c r="B12" s="41" t="s">
        <v>26</v>
      </c>
      <c r="C12" s="42">
        <f aca="true" t="shared" si="1" ref="C12:H12">SUM(C5:C11)</f>
        <v>374</v>
      </c>
      <c r="D12" s="42">
        <f t="shared" si="1"/>
        <v>0</v>
      </c>
      <c r="E12" s="42">
        <f t="shared" si="1"/>
        <v>0</v>
      </c>
      <c r="F12" s="42">
        <f t="shared" si="1"/>
        <v>0</v>
      </c>
      <c r="G12" s="42">
        <f t="shared" si="1"/>
        <v>0</v>
      </c>
      <c r="H12" s="42">
        <f t="shared" si="1"/>
        <v>0</v>
      </c>
      <c r="I12" s="42">
        <f aca="true" t="shared" si="2" ref="I12:N12">SUM(I5:I11)</f>
        <v>0</v>
      </c>
      <c r="J12" s="42">
        <f t="shared" si="2"/>
        <v>0</v>
      </c>
      <c r="K12" s="42">
        <f t="shared" si="2"/>
        <v>0</v>
      </c>
      <c r="L12" s="42">
        <f t="shared" si="2"/>
        <v>0</v>
      </c>
      <c r="M12" s="42">
        <f t="shared" si="2"/>
        <v>0</v>
      </c>
      <c r="N12" s="42">
        <f t="shared" si="2"/>
        <v>0</v>
      </c>
      <c r="O12" s="40">
        <f t="shared" si="0"/>
        <v>374</v>
      </c>
    </row>
    <row r="13" spans="2:15" ht="12.75">
      <c r="B13" s="32"/>
      <c r="C13" s="32"/>
      <c r="D13" s="32"/>
      <c r="E13" s="32"/>
      <c r="F13" s="32"/>
      <c r="G13" s="32"/>
      <c r="H13" s="32"/>
      <c r="I13" s="32"/>
      <c r="J13" s="32"/>
      <c r="K13" s="32"/>
      <c r="L13" s="32"/>
      <c r="M13" s="32"/>
      <c r="N13" s="32"/>
      <c r="O13" s="32"/>
    </row>
    <row r="14" spans="2:15" ht="24" customHeight="1">
      <c r="B14" s="245" t="s">
        <v>106</v>
      </c>
      <c r="C14" s="245"/>
      <c r="D14" s="245"/>
      <c r="E14" s="245"/>
      <c r="F14" s="245"/>
      <c r="G14" s="245"/>
      <c r="H14" s="245"/>
      <c r="I14" s="245"/>
      <c r="J14" s="245"/>
      <c r="K14" s="245"/>
      <c r="L14" s="245"/>
      <c r="M14" s="245"/>
      <c r="N14" s="245"/>
      <c r="O14" s="245"/>
    </row>
    <row r="15" spans="2:15" ht="13.5" thickBot="1">
      <c r="B15" s="32"/>
      <c r="C15" s="32"/>
      <c r="D15" s="32"/>
      <c r="E15" s="32"/>
      <c r="F15" s="32"/>
      <c r="G15" s="32"/>
      <c r="H15" s="32"/>
      <c r="I15" s="32"/>
      <c r="J15" s="32"/>
      <c r="K15" s="32"/>
      <c r="L15" s="32"/>
      <c r="M15" s="32"/>
      <c r="N15" s="32"/>
      <c r="O15" s="32"/>
    </row>
    <row r="16" spans="2:15" ht="13.5" thickBot="1">
      <c r="B16" s="33" t="s">
        <v>24</v>
      </c>
      <c r="C16" s="34" t="s">
        <v>25</v>
      </c>
      <c r="D16" s="34" t="s">
        <v>77</v>
      </c>
      <c r="E16" s="34" t="s">
        <v>80</v>
      </c>
      <c r="F16" s="34" t="s">
        <v>83</v>
      </c>
      <c r="G16" s="34" t="s">
        <v>85</v>
      </c>
      <c r="H16" s="34" t="s">
        <v>87</v>
      </c>
      <c r="I16" s="34" t="s">
        <v>89</v>
      </c>
      <c r="J16" s="34" t="s">
        <v>90</v>
      </c>
      <c r="K16" s="34" t="s">
        <v>91</v>
      </c>
      <c r="L16" s="34" t="s">
        <v>92</v>
      </c>
      <c r="M16" s="34" t="s">
        <v>93</v>
      </c>
      <c r="N16" s="34" t="s">
        <v>94</v>
      </c>
      <c r="O16" s="35" t="s">
        <v>26</v>
      </c>
    </row>
    <row r="17" spans="2:15" ht="12.75">
      <c r="B17" s="38" t="s">
        <v>27</v>
      </c>
      <c r="C17" s="43">
        <v>5</v>
      </c>
      <c r="D17" s="43"/>
      <c r="E17" s="108"/>
      <c r="F17" s="108"/>
      <c r="G17" s="108"/>
      <c r="H17" s="108"/>
      <c r="I17" s="108"/>
      <c r="J17" s="108"/>
      <c r="K17" s="108"/>
      <c r="L17" s="108"/>
      <c r="M17" s="108"/>
      <c r="N17" s="108"/>
      <c r="O17" s="40">
        <f>SUM(C17:N17)</f>
        <v>5</v>
      </c>
    </row>
    <row r="18" spans="2:15" ht="12.75">
      <c r="B18" s="38" t="s">
        <v>28</v>
      </c>
      <c r="C18" s="44">
        <v>10</v>
      </c>
      <c r="D18" s="44"/>
      <c r="E18" s="109"/>
      <c r="F18" s="109"/>
      <c r="G18" s="109"/>
      <c r="H18" s="109"/>
      <c r="I18" s="109"/>
      <c r="J18" s="109"/>
      <c r="K18" s="109"/>
      <c r="L18" s="109"/>
      <c r="M18" s="109"/>
      <c r="N18" s="109"/>
      <c r="O18" s="40">
        <f aca="true" t="shared" si="3" ref="O18:O25">SUM(C18:N18)</f>
        <v>10</v>
      </c>
    </row>
    <row r="19" spans="2:15" ht="12.75">
      <c r="B19" s="38" t="s">
        <v>88</v>
      </c>
      <c r="C19" s="43">
        <v>1</v>
      </c>
      <c r="D19" s="43"/>
      <c r="E19" s="108"/>
      <c r="F19" s="108"/>
      <c r="G19" s="108"/>
      <c r="H19" s="108"/>
      <c r="I19" s="108"/>
      <c r="J19" s="108"/>
      <c r="K19" s="108"/>
      <c r="L19" s="108"/>
      <c r="M19" s="108"/>
      <c r="N19" s="108"/>
      <c r="O19" s="40">
        <f t="shared" si="3"/>
        <v>1</v>
      </c>
    </row>
    <row r="20" spans="2:15" ht="12.75">
      <c r="B20" s="38" t="s">
        <v>30</v>
      </c>
      <c r="C20" s="43">
        <v>11</v>
      </c>
      <c r="D20" s="43"/>
      <c r="E20" s="108"/>
      <c r="F20" s="108"/>
      <c r="G20" s="108"/>
      <c r="H20" s="108"/>
      <c r="I20" s="108"/>
      <c r="J20" s="108"/>
      <c r="K20" s="108"/>
      <c r="L20" s="108"/>
      <c r="M20" s="108"/>
      <c r="N20" s="108"/>
      <c r="O20" s="40">
        <f t="shared" si="3"/>
        <v>11</v>
      </c>
    </row>
    <row r="21" spans="2:15" ht="12.75">
      <c r="B21" s="38" t="s">
        <v>34</v>
      </c>
      <c r="C21" s="43">
        <v>1</v>
      </c>
      <c r="D21" s="43"/>
      <c r="E21" s="108"/>
      <c r="F21" s="108"/>
      <c r="G21" s="108"/>
      <c r="H21" s="108"/>
      <c r="I21" s="108"/>
      <c r="J21" s="108"/>
      <c r="K21" s="108"/>
      <c r="L21" s="108"/>
      <c r="M21" s="108"/>
      <c r="N21" s="108"/>
      <c r="O21" s="40">
        <f t="shared" si="3"/>
        <v>1</v>
      </c>
    </row>
    <row r="22" spans="2:15" ht="12.75">
      <c r="B22" s="38" t="s">
        <v>32</v>
      </c>
      <c r="C22" s="43">
        <v>4</v>
      </c>
      <c r="D22" s="43"/>
      <c r="E22" s="108"/>
      <c r="F22" s="108"/>
      <c r="G22" s="108"/>
      <c r="H22" s="108"/>
      <c r="I22" s="108"/>
      <c r="J22" s="108"/>
      <c r="K22" s="108"/>
      <c r="L22" s="108"/>
      <c r="M22" s="108"/>
      <c r="N22" s="108"/>
      <c r="O22" s="40">
        <f t="shared" si="3"/>
        <v>4</v>
      </c>
    </row>
    <row r="23" spans="2:15" ht="12.75">
      <c r="B23" s="38" t="s">
        <v>79</v>
      </c>
      <c r="C23" s="43">
        <v>0</v>
      </c>
      <c r="D23" s="43"/>
      <c r="E23" s="108"/>
      <c r="F23" s="108"/>
      <c r="G23" s="108"/>
      <c r="H23" s="108"/>
      <c r="I23" s="108"/>
      <c r="J23" s="108"/>
      <c r="K23" s="108"/>
      <c r="L23" s="108"/>
      <c r="M23" s="108"/>
      <c r="N23" s="108"/>
      <c r="O23" s="40">
        <f t="shared" si="3"/>
        <v>0</v>
      </c>
    </row>
    <row r="24" spans="2:15" ht="12.75">
      <c r="B24" s="38" t="s">
        <v>86</v>
      </c>
      <c r="C24" s="43">
        <v>0</v>
      </c>
      <c r="D24" s="43"/>
      <c r="E24" s="108"/>
      <c r="F24" s="108"/>
      <c r="G24" s="108"/>
      <c r="H24" s="108"/>
      <c r="I24" s="108"/>
      <c r="J24" s="108"/>
      <c r="K24" s="108"/>
      <c r="L24" s="108"/>
      <c r="M24" s="108"/>
      <c r="N24" s="108"/>
      <c r="O24" s="40">
        <f t="shared" si="3"/>
        <v>0</v>
      </c>
    </row>
    <row r="25" spans="2:15" ht="12.75">
      <c r="B25" s="38" t="s">
        <v>33</v>
      </c>
      <c r="C25" s="43">
        <v>0</v>
      </c>
      <c r="D25" s="43"/>
      <c r="E25" s="108"/>
      <c r="F25" s="108"/>
      <c r="G25" s="108"/>
      <c r="H25" s="108"/>
      <c r="I25" s="108"/>
      <c r="J25" s="108"/>
      <c r="K25" s="108"/>
      <c r="L25" s="108"/>
      <c r="M25" s="108"/>
      <c r="N25" s="108"/>
      <c r="O25" s="40">
        <f t="shared" si="3"/>
        <v>0</v>
      </c>
    </row>
    <row r="26" spans="2:15" ht="13.5" thickBot="1">
      <c r="B26" s="41" t="s">
        <v>26</v>
      </c>
      <c r="C26" s="45">
        <f aca="true" t="shared" si="4" ref="C26:H26">SUM(C17:C25)</f>
        <v>32</v>
      </c>
      <c r="D26" s="45">
        <f t="shared" si="4"/>
        <v>0</v>
      </c>
      <c r="E26" s="45">
        <f t="shared" si="4"/>
        <v>0</v>
      </c>
      <c r="F26" s="45">
        <f t="shared" si="4"/>
        <v>0</v>
      </c>
      <c r="G26" s="45">
        <f t="shared" si="4"/>
        <v>0</v>
      </c>
      <c r="H26" s="45">
        <f t="shared" si="4"/>
        <v>0</v>
      </c>
      <c r="I26" s="45">
        <f aca="true" t="shared" si="5" ref="I26:N26">SUM(I17:I25)</f>
        <v>0</v>
      </c>
      <c r="J26" s="45">
        <f t="shared" si="5"/>
        <v>0</v>
      </c>
      <c r="K26" s="45">
        <f t="shared" si="5"/>
        <v>0</v>
      </c>
      <c r="L26" s="45">
        <f t="shared" si="5"/>
        <v>0</v>
      </c>
      <c r="M26" s="45">
        <f t="shared" si="5"/>
        <v>0</v>
      </c>
      <c r="N26" s="45">
        <f t="shared" si="5"/>
        <v>0</v>
      </c>
      <c r="O26" s="40">
        <f>SUM(C26:N26)</f>
        <v>32</v>
      </c>
    </row>
    <row r="27" spans="2:15" ht="12.75">
      <c r="B27" s="32"/>
      <c r="C27" s="32"/>
      <c r="D27" s="32"/>
      <c r="E27" s="32"/>
      <c r="F27" s="32"/>
      <c r="G27" s="32"/>
      <c r="H27" s="32"/>
      <c r="I27" s="32"/>
      <c r="J27" s="32"/>
      <c r="K27" s="32"/>
      <c r="L27" s="32"/>
      <c r="M27" s="32"/>
      <c r="N27" s="32"/>
      <c r="O27" s="32"/>
    </row>
    <row r="28" spans="2:15" ht="24" customHeight="1">
      <c r="B28" s="245" t="s">
        <v>107</v>
      </c>
      <c r="C28" s="245"/>
      <c r="D28" s="245"/>
      <c r="E28" s="245"/>
      <c r="F28" s="245"/>
      <c r="G28" s="245"/>
      <c r="H28" s="245"/>
      <c r="I28" s="245"/>
      <c r="J28" s="245"/>
      <c r="K28" s="245"/>
      <c r="L28" s="245"/>
      <c r="M28" s="245"/>
      <c r="N28" s="245"/>
      <c r="O28" s="245"/>
    </row>
    <row r="29" spans="2:15" ht="13.5" thickBot="1">
      <c r="B29" s="32"/>
      <c r="C29" s="32"/>
      <c r="D29" s="32"/>
      <c r="E29" s="32"/>
      <c r="F29" s="32"/>
      <c r="G29" s="32"/>
      <c r="H29" s="32"/>
      <c r="I29" s="32"/>
      <c r="J29" s="32"/>
      <c r="K29" s="32"/>
      <c r="L29" s="32"/>
      <c r="M29" s="32"/>
      <c r="N29" s="32"/>
      <c r="O29" s="32"/>
    </row>
    <row r="30" spans="2:15" ht="13.5" thickBot="1">
      <c r="B30" s="33" t="s">
        <v>24</v>
      </c>
      <c r="C30" s="34" t="s">
        <v>25</v>
      </c>
      <c r="D30" s="34" t="s">
        <v>77</v>
      </c>
      <c r="E30" s="34" t="s">
        <v>80</v>
      </c>
      <c r="F30" s="34" t="s">
        <v>83</v>
      </c>
      <c r="G30" s="34" t="s">
        <v>85</v>
      </c>
      <c r="H30" s="34" t="s">
        <v>87</v>
      </c>
      <c r="I30" s="34" t="s">
        <v>89</v>
      </c>
      <c r="J30" s="34" t="s">
        <v>90</v>
      </c>
      <c r="K30" s="34" t="s">
        <v>91</v>
      </c>
      <c r="L30" s="34" t="s">
        <v>92</v>
      </c>
      <c r="M30" s="34" t="s">
        <v>93</v>
      </c>
      <c r="N30" s="34" t="s">
        <v>94</v>
      </c>
      <c r="O30" s="35" t="s">
        <v>26</v>
      </c>
    </row>
    <row r="31" spans="2:15" ht="12.75">
      <c r="B31" s="38" t="s">
        <v>31</v>
      </c>
      <c r="C31" s="43">
        <v>13</v>
      </c>
      <c r="D31" s="43"/>
      <c r="E31" s="108"/>
      <c r="F31" s="108"/>
      <c r="G31" s="108"/>
      <c r="H31" s="108"/>
      <c r="I31" s="108"/>
      <c r="J31" s="108"/>
      <c r="K31" s="108"/>
      <c r="L31" s="108"/>
      <c r="M31" s="108"/>
      <c r="N31" s="108"/>
      <c r="O31" s="40">
        <f>SUM(C31:N31)</f>
        <v>13</v>
      </c>
    </row>
    <row r="32" spans="2:15" ht="13.5" thickBot="1">
      <c r="B32" s="41" t="s">
        <v>26</v>
      </c>
      <c r="C32" s="45">
        <f aca="true" t="shared" si="6" ref="C32:M32">C31</f>
        <v>13</v>
      </c>
      <c r="D32" s="45">
        <f t="shared" si="6"/>
        <v>0</v>
      </c>
      <c r="E32" s="45">
        <f t="shared" si="6"/>
        <v>0</v>
      </c>
      <c r="F32" s="45">
        <f t="shared" si="6"/>
        <v>0</v>
      </c>
      <c r="G32" s="45">
        <f t="shared" si="6"/>
        <v>0</v>
      </c>
      <c r="H32" s="45">
        <f t="shared" si="6"/>
        <v>0</v>
      </c>
      <c r="I32" s="45">
        <f t="shared" si="6"/>
        <v>0</v>
      </c>
      <c r="J32" s="45">
        <f t="shared" si="6"/>
        <v>0</v>
      </c>
      <c r="K32" s="45">
        <f t="shared" si="6"/>
        <v>0</v>
      </c>
      <c r="L32" s="45">
        <f t="shared" si="6"/>
        <v>0</v>
      </c>
      <c r="M32" s="45">
        <f t="shared" si="6"/>
        <v>0</v>
      </c>
      <c r="N32" s="45">
        <f>N31</f>
        <v>0</v>
      </c>
      <c r="O32" s="40">
        <f>SUM(C32:N32)</f>
        <v>13</v>
      </c>
    </row>
    <row r="33" spans="2:15" ht="12.75">
      <c r="B33" s="32"/>
      <c r="C33" s="32"/>
      <c r="D33" s="32"/>
      <c r="E33" s="32"/>
      <c r="F33" s="32"/>
      <c r="G33" s="32"/>
      <c r="H33" s="32"/>
      <c r="I33" s="32"/>
      <c r="J33" s="32"/>
      <c r="K33" s="32"/>
      <c r="L33" s="32"/>
      <c r="M33" s="32"/>
      <c r="N33" s="32"/>
      <c r="O33" s="32"/>
    </row>
    <row r="34" spans="2:15" ht="12.75">
      <c r="B34" s="30" t="s">
        <v>20</v>
      </c>
      <c r="C34" s="32"/>
      <c r="D34" s="32"/>
      <c r="E34" s="32"/>
      <c r="F34" s="32"/>
      <c r="G34" s="32"/>
      <c r="H34" s="32"/>
      <c r="I34" s="32"/>
      <c r="J34" s="32"/>
      <c r="K34" s="32"/>
      <c r="L34" s="32"/>
      <c r="M34" s="32"/>
      <c r="N34" s="32"/>
      <c r="O34" s="32"/>
    </row>
    <row r="35" spans="2:15" ht="12.75">
      <c r="B35" s="30" t="s">
        <v>21</v>
      </c>
      <c r="C35" s="32"/>
      <c r="D35" s="32"/>
      <c r="E35" s="32"/>
      <c r="F35" s="32"/>
      <c r="G35" s="32"/>
      <c r="H35" s="32"/>
      <c r="I35" s="32"/>
      <c r="J35" s="32"/>
      <c r="K35" s="32"/>
      <c r="L35" s="32"/>
      <c r="M35" s="32"/>
      <c r="N35" s="32"/>
      <c r="O35" s="32"/>
    </row>
    <row r="36" spans="2:15" ht="12.75">
      <c r="B36" s="30"/>
      <c r="C36" s="32"/>
      <c r="D36" s="32"/>
      <c r="E36" s="32"/>
      <c r="F36" s="32"/>
      <c r="G36" s="32"/>
      <c r="H36" s="32"/>
      <c r="I36" s="32"/>
      <c r="J36" s="32"/>
      <c r="K36" s="32"/>
      <c r="L36" s="32"/>
      <c r="M36" s="32"/>
      <c r="N36" s="32"/>
      <c r="O36" s="32"/>
    </row>
    <row r="37" spans="2:15" ht="12.75">
      <c r="B37" s="28"/>
      <c r="C37" s="32"/>
      <c r="D37" s="32"/>
      <c r="E37" s="32"/>
      <c r="F37" s="32"/>
      <c r="G37" s="32"/>
      <c r="H37" s="32"/>
      <c r="I37" s="32"/>
      <c r="J37" s="32"/>
      <c r="K37" s="32"/>
      <c r="L37" s="32"/>
      <c r="M37" s="32"/>
      <c r="N37" s="32"/>
      <c r="O37" s="32"/>
    </row>
    <row r="38" spans="2:15" ht="12.75">
      <c r="B38" s="32"/>
      <c r="C38" s="32"/>
      <c r="D38" s="32"/>
      <c r="E38" s="32"/>
      <c r="F38" s="32"/>
      <c r="G38" s="32"/>
      <c r="H38" s="32"/>
      <c r="I38" s="32"/>
      <c r="J38" s="32"/>
      <c r="K38" s="32"/>
      <c r="L38" s="32"/>
      <c r="M38" s="32"/>
      <c r="N38" s="32"/>
      <c r="O38" s="32"/>
    </row>
    <row r="39" spans="2:15" ht="12.75">
      <c r="B39" s="32"/>
      <c r="C39" s="32"/>
      <c r="D39" s="32"/>
      <c r="E39" s="32"/>
      <c r="F39" s="32"/>
      <c r="G39" s="32"/>
      <c r="H39" s="32"/>
      <c r="I39" s="32"/>
      <c r="J39" s="32"/>
      <c r="K39" s="32"/>
      <c r="L39" s="32"/>
      <c r="M39" s="32"/>
      <c r="N39" s="32"/>
      <c r="O39" s="32"/>
    </row>
    <row r="40" spans="2:15" ht="12.75">
      <c r="B40" s="32"/>
      <c r="C40" s="32"/>
      <c r="D40" s="32"/>
      <c r="E40" s="32"/>
      <c r="F40" s="32"/>
      <c r="G40" s="32"/>
      <c r="H40" s="32"/>
      <c r="I40" s="32"/>
      <c r="J40" s="32"/>
      <c r="K40" s="32"/>
      <c r="L40" s="32"/>
      <c r="M40" s="32"/>
      <c r="N40" s="32"/>
      <c r="O40" s="32"/>
    </row>
  </sheetData>
  <sheetProtection/>
  <mergeCells count="3">
    <mergeCell ref="B2:O2"/>
    <mergeCell ref="B14:O14"/>
    <mergeCell ref="B28:O28"/>
  </mergeCells>
  <printOptions horizontalCentered="1"/>
  <pageMargins left="0.1968503937007874" right="0.2755905511811024" top="0.984251968503937" bottom="0.984251968503937" header="0.1968503937007874" footer="0"/>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B1:AQ57"/>
  <sheetViews>
    <sheetView showGridLines="0" view="pageBreakPreview" zoomScale="120" zoomScaleSheetLayoutView="120" zoomScalePageLayoutView="0" workbookViewId="0" topLeftCell="B1">
      <pane xSplit="1" topLeftCell="C1" activePane="topRight" state="frozen"/>
      <selection pane="topLeft" activeCell="F17" sqref="F17:G17"/>
      <selection pane="topRight" activeCell="B25" sqref="B25"/>
    </sheetView>
  </sheetViews>
  <sheetFormatPr defaultColWidth="11.421875" defaultRowHeight="12.75"/>
  <cols>
    <col min="1" max="1" width="3.421875" style="37" hidden="1" customWidth="1"/>
    <col min="2" max="2" width="21.57421875" style="37" customWidth="1"/>
    <col min="3" max="3" width="10.00390625" style="37" bestFit="1" customWidth="1"/>
    <col min="4" max="5" width="10.00390625" style="37" hidden="1" customWidth="1"/>
    <col min="6" max="6" width="8.8515625" style="37" hidden="1" customWidth="1"/>
    <col min="7" max="7" width="9.7109375" style="37" hidden="1" customWidth="1"/>
    <col min="8" max="9" width="8.8515625" style="37" hidden="1" customWidth="1"/>
    <col min="10" max="14" width="10.28125" style="37" hidden="1" customWidth="1"/>
    <col min="15" max="15" width="12.28125" style="37" bestFit="1" customWidth="1"/>
    <col min="16" max="16" width="13.8515625" style="37" customWidth="1"/>
    <col min="17" max="16384" width="11.421875" style="37" customWidth="1"/>
  </cols>
  <sheetData>
    <row r="1" spans="2:15" s="46" customFormat="1" ht="12">
      <c r="B1" s="247" t="s">
        <v>108</v>
      </c>
      <c r="C1" s="247"/>
      <c r="D1" s="247"/>
      <c r="E1" s="247"/>
      <c r="F1" s="247"/>
      <c r="G1" s="247"/>
      <c r="H1" s="247"/>
      <c r="I1" s="247"/>
      <c r="J1" s="247"/>
      <c r="K1" s="247"/>
      <c r="L1" s="247"/>
      <c r="M1" s="247"/>
      <c r="N1" s="247"/>
      <c r="O1" s="247"/>
    </row>
    <row r="2" s="46" customFormat="1" ht="6.75" customHeight="1" thickBot="1">
      <c r="P2" s="47"/>
    </row>
    <row r="3" spans="2:16" s="46" customFormat="1" ht="12.75" thickBot="1">
      <c r="B3" s="33" t="s">
        <v>35</v>
      </c>
      <c r="C3" s="48" t="s">
        <v>25</v>
      </c>
      <c r="D3" s="48" t="s">
        <v>77</v>
      </c>
      <c r="E3" s="48" t="s">
        <v>80</v>
      </c>
      <c r="F3" s="48" t="s">
        <v>83</v>
      </c>
      <c r="G3" s="48" t="s">
        <v>85</v>
      </c>
      <c r="H3" s="48" t="s">
        <v>87</v>
      </c>
      <c r="I3" s="48" t="s">
        <v>89</v>
      </c>
      <c r="J3" s="48" t="s">
        <v>90</v>
      </c>
      <c r="K3" s="48" t="s">
        <v>91</v>
      </c>
      <c r="L3" s="48" t="s">
        <v>92</v>
      </c>
      <c r="M3" s="48" t="s">
        <v>93</v>
      </c>
      <c r="N3" s="48" t="s">
        <v>94</v>
      </c>
      <c r="O3" s="35" t="s">
        <v>26</v>
      </c>
      <c r="P3" s="47"/>
    </row>
    <row r="4" spans="2:17" s="46" customFormat="1" ht="12.75" thickBot="1">
      <c r="B4" s="49" t="s">
        <v>36</v>
      </c>
      <c r="C4" s="138">
        <v>1104207.14</v>
      </c>
      <c r="D4" s="50"/>
      <c r="E4" s="110"/>
      <c r="F4" s="110"/>
      <c r="G4" s="110"/>
      <c r="H4" s="110"/>
      <c r="I4" s="110"/>
      <c r="J4" s="110"/>
      <c r="K4" s="110"/>
      <c r="L4" s="110"/>
      <c r="M4" s="110"/>
      <c r="N4" s="110"/>
      <c r="O4" s="51">
        <f>SUM(C4:N4)</f>
        <v>1104207.14</v>
      </c>
      <c r="P4" s="52"/>
      <c r="Q4" s="53"/>
    </row>
    <row r="5" spans="2:17" s="46" customFormat="1" ht="12.75" thickBot="1">
      <c r="B5" s="38" t="s">
        <v>37</v>
      </c>
      <c r="C5" s="50">
        <v>26900.48</v>
      </c>
      <c r="D5" s="50"/>
      <c r="E5" s="110"/>
      <c r="F5" s="110"/>
      <c r="G5" s="110"/>
      <c r="H5" s="110"/>
      <c r="I5" s="110"/>
      <c r="J5" s="110"/>
      <c r="K5" s="110"/>
      <c r="L5" s="110"/>
      <c r="M5" s="110"/>
      <c r="N5" s="110"/>
      <c r="O5" s="51">
        <f>SUM(C5:N5)</f>
        <v>26900.48</v>
      </c>
      <c r="P5" s="52"/>
      <c r="Q5" s="53"/>
    </row>
    <row r="6" spans="2:17" s="46" customFormat="1" ht="12.75" thickBot="1">
      <c r="B6" s="54" t="s">
        <v>38</v>
      </c>
      <c r="C6" s="50">
        <v>0</v>
      </c>
      <c r="D6" s="55"/>
      <c r="E6" s="111"/>
      <c r="F6" s="110"/>
      <c r="G6" s="111"/>
      <c r="H6" s="110"/>
      <c r="I6" s="110"/>
      <c r="J6" s="110"/>
      <c r="K6" s="110"/>
      <c r="L6" s="110"/>
      <c r="M6" s="110"/>
      <c r="N6" s="110"/>
      <c r="O6" s="51">
        <f>SUM(C6:N6)</f>
        <v>0</v>
      </c>
      <c r="P6" s="56"/>
      <c r="Q6" s="57"/>
    </row>
    <row r="7" spans="2:15" s="60" customFormat="1" ht="12" thickBot="1">
      <c r="B7" s="58" t="s">
        <v>26</v>
      </c>
      <c r="C7" s="59">
        <f aca="true" t="shared" si="0" ref="C7:H7">SUM(C4:C6)</f>
        <v>1131107.6199999999</v>
      </c>
      <c r="D7" s="59">
        <f t="shared" si="0"/>
        <v>0</v>
      </c>
      <c r="E7" s="59">
        <f t="shared" si="0"/>
        <v>0</v>
      </c>
      <c r="F7" s="59">
        <f t="shared" si="0"/>
        <v>0</v>
      </c>
      <c r="G7" s="59">
        <f>SUM(G4:G6)</f>
        <v>0</v>
      </c>
      <c r="H7" s="59">
        <f t="shared" si="0"/>
        <v>0</v>
      </c>
      <c r="I7" s="59">
        <f aca="true" t="shared" si="1" ref="I7:N7">SUM(I4:I6)</f>
        <v>0</v>
      </c>
      <c r="J7" s="59">
        <f t="shared" si="1"/>
        <v>0</v>
      </c>
      <c r="K7" s="59">
        <f t="shared" si="1"/>
        <v>0</v>
      </c>
      <c r="L7" s="59">
        <f t="shared" si="1"/>
        <v>0</v>
      </c>
      <c r="M7" s="59">
        <f t="shared" si="1"/>
        <v>0</v>
      </c>
      <c r="N7" s="59">
        <f t="shared" si="1"/>
        <v>0</v>
      </c>
      <c r="O7" s="51">
        <f>SUM(C7:N7)</f>
        <v>1131107.6199999999</v>
      </c>
    </row>
    <row r="8" spans="2:14" s="46" customFormat="1" ht="9.75" customHeight="1">
      <c r="B8" s="62" t="s">
        <v>41</v>
      </c>
      <c r="C8" s="61"/>
      <c r="D8" s="61"/>
      <c r="E8" s="61"/>
      <c r="F8" s="61"/>
      <c r="G8" s="61"/>
      <c r="H8" s="61"/>
      <c r="I8" s="61"/>
      <c r="J8" s="61"/>
      <c r="K8" s="61"/>
      <c r="L8" s="61"/>
      <c r="M8" s="61"/>
      <c r="N8" s="61"/>
    </row>
    <row r="9" s="46" customFormat="1" ht="12">
      <c r="B9" s="62" t="s">
        <v>39</v>
      </c>
    </row>
    <row r="10" spans="2:15" s="46" customFormat="1" ht="12">
      <c r="B10" s="246" t="s">
        <v>40</v>
      </c>
      <c r="C10" s="246"/>
      <c r="D10" s="246"/>
      <c r="E10" s="246"/>
      <c r="F10" s="246"/>
      <c r="G10" s="246"/>
      <c r="H10" s="246"/>
      <c r="I10" s="246"/>
      <c r="J10" s="246"/>
      <c r="K10" s="246"/>
      <c r="L10" s="246"/>
      <c r="M10" s="246"/>
      <c r="N10" s="246"/>
      <c r="O10" s="246"/>
    </row>
    <row r="11" spans="2:15" s="46" customFormat="1" ht="12.75" thickBot="1">
      <c r="B11" s="47"/>
      <c r="C11" s="47"/>
      <c r="D11" s="47"/>
      <c r="E11" s="47"/>
      <c r="F11" s="47"/>
      <c r="G11" s="47"/>
      <c r="H11" s="47"/>
      <c r="I11" s="47"/>
      <c r="J11" s="47"/>
      <c r="K11" s="47"/>
      <c r="L11" s="47"/>
      <c r="M11" s="47"/>
      <c r="N11" s="47"/>
      <c r="O11" s="47"/>
    </row>
    <row r="12" spans="2:16" s="46" customFormat="1" ht="12">
      <c r="B12" s="63" t="s">
        <v>35</v>
      </c>
      <c r="C12" s="64" t="s">
        <v>25</v>
      </c>
      <c r="D12" s="64" t="s">
        <v>77</v>
      </c>
      <c r="E12" s="64" t="s">
        <v>80</v>
      </c>
      <c r="F12" s="64" t="s">
        <v>83</v>
      </c>
      <c r="G12" s="64" t="s">
        <v>85</v>
      </c>
      <c r="H12" s="64" t="s">
        <v>87</v>
      </c>
      <c r="I12" s="64" t="s">
        <v>89</v>
      </c>
      <c r="J12" s="64" t="s">
        <v>90</v>
      </c>
      <c r="K12" s="64" t="s">
        <v>91</v>
      </c>
      <c r="L12" s="64" t="s">
        <v>92</v>
      </c>
      <c r="M12" s="64" t="s">
        <v>93</v>
      </c>
      <c r="N12" s="64" t="s">
        <v>94</v>
      </c>
      <c r="O12" s="65" t="s">
        <v>26</v>
      </c>
      <c r="P12" s="47"/>
    </row>
    <row r="13" spans="2:16" s="46" customFormat="1" ht="35.25" customHeight="1">
      <c r="B13" s="124" t="s">
        <v>98</v>
      </c>
      <c r="C13" s="139">
        <v>137822</v>
      </c>
      <c r="D13" s="133"/>
      <c r="E13" s="134"/>
      <c r="F13" s="135"/>
      <c r="G13" s="136"/>
      <c r="H13" s="136"/>
      <c r="I13" s="135"/>
      <c r="J13" s="135"/>
      <c r="K13" s="135"/>
      <c r="L13" s="135"/>
      <c r="M13" s="135"/>
      <c r="N13" s="136"/>
      <c r="O13" s="137">
        <f>SUM(C13:N13)</f>
        <v>137822</v>
      </c>
      <c r="P13" s="47"/>
    </row>
    <row r="14" spans="2:16" s="46" customFormat="1" ht="36.75" customHeight="1">
      <c r="B14" s="124" t="s">
        <v>99</v>
      </c>
      <c r="C14" s="133">
        <v>8795</v>
      </c>
      <c r="D14" s="133"/>
      <c r="E14" s="134"/>
      <c r="F14" s="135"/>
      <c r="G14" s="136"/>
      <c r="H14" s="136"/>
      <c r="I14" s="135"/>
      <c r="J14" s="135"/>
      <c r="K14" s="135"/>
      <c r="L14" s="135"/>
      <c r="M14" s="135"/>
      <c r="N14" s="136"/>
      <c r="O14" s="137">
        <f>SUM(C14:N14)</f>
        <v>8795</v>
      </c>
      <c r="P14" s="47"/>
    </row>
    <row r="15" spans="2:16" s="46" customFormat="1" ht="36">
      <c r="B15" s="98" t="s">
        <v>100</v>
      </c>
      <c r="C15" s="133">
        <v>1809</v>
      </c>
      <c r="D15" s="133"/>
      <c r="E15" s="133"/>
      <c r="F15" s="135"/>
      <c r="G15" s="136"/>
      <c r="H15" s="136"/>
      <c r="I15" s="135"/>
      <c r="J15" s="135"/>
      <c r="K15" s="135"/>
      <c r="L15" s="135"/>
      <c r="M15" s="135"/>
      <c r="N15" s="136"/>
      <c r="O15" s="137">
        <f>SUM(C15:N15)</f>
        <v>1809</v>
      </c>
      <c r="P15" s="47"/>
    </row>
    <row r="16" spans="2:43" s="46" customFormat="1" ht="12.75" thickBot="1">
      <c r="B16" s="66" t="s">
        <v>26</v>
      </c>
      <c r="C16" s="59">
        <f aca="true" t="shared" si="2" ref="C16:N16">SUM(C13:C15)</f>
        <v>148426</v>
      </c>
      <c r="D16" s="59">
        <f t="shared" si="2"/>
        <v>0</v>
      </c>
      <c r="E16" s="112">
        <f t="shared" si="2"/>
        <v>0</v>
      </c>
      <c r="F16" s="112">
        <f t="shared" si="2"/>
        <v>0</v>
      </c>
      <c r="G16" s="112">
        <f t="shared" si="2"/>
        <v>0</v>
      </c>
      <c r="H16" s="112">
        <f>SUM(H13:H15)</f>
        <v>0</v>
      </c>
      <c r="I16" s="112">
        <f t="shared" si="2"/>
        <v>0</v>
      </c>
      <c r="J16" s="112">
        <f t="shared" si="2"/>
        <v>0</v>
      </c>
      <c r="K16" s="112">
        <f t="shared" si="2"/>
        <v>0</v>
      </c>
      <c r="L16" s="112">
        <f t="shared" si="2"/>
        <v>0</v>
      </c>
      <c r="M16" s="112">
        <f t="shared" si="2"/>
        <v>0</v>
      </c>
      <c r="N16" s="112">
        <f t="shared" si="2"/>
        <v>0</v>
      </c>
      <c r="O16" s="137">
        <f>SUM(C16:N16)</f>
        <v>148426</v>
      </c>
      <c r="P16" s="47"/>
      <c r="Q16" s="47"/>
      <c r="R16" s="47"/>
      <c r="S16" s="47"/>
      <c r="T16" s="47"/>
      <c r="U16" s="47"/>
      <c r="V16" s="47"/>
      <c r="W16" s="47"/>
      <c r="X16" s="47"/>
      <c r="Y16" s="47"/>
      <c r="Z16" s="47"/>
      <c r="AA16" s="47"/>
      <c r="AC16" s="47"/>
      <c r="AD16" s="47"/>
      <c r="AE16" s="47"/>
      <c r="AF16" s="47"/>
      <c r="AG16" s="47"/>
      <c r="AH16" s="47"/>
      <c r="AI16" s="47"/>
      <c r="AJ16" s="47"/>
      <c r="AK16" s="47"/>
      <c r="AL16" s="47"/>
      <c r="AM16" s="47"/>
      <c r="AN16" s="47"/>
      <c r="AO16" s="47"/>
      <c r="AP16" s="47"/>
      <c r="AQ16" s="47"/>
    </row>
    <row r="17" spans="2:14" s="46" customFormat="1" ht="12">
      <c r="B17" s="62" t="s">
        <v>41</v>
      </c>
      <c r="C17" s="62"/>
      <c r="D17" s="62"/>
      <c r="E17" s="62"/>
      <c r="F17" s="62"/>
      <c r="G17" s="62"/>
      <c r="H17" s="62"/>
      <c r="I17" s="62"/>
      <c r="J17" s="119"/>
      <c r="K17" s="119"/>
      <c r="L17" s="119"/>
      <c r="M17" s="119"/>
      <c r="N17" s="119"/>
    </row>
    <row r="18" s="67" customFormat="1" ht="12">
      <c r="B18" s="62" t="s">
        <v>42</v>
      </c>
    </row>
    <row r="19" s="67" customFormat="1" ht="12">
      <c r="B19" s="62" t="s">
        <v>101</v>
      </c>
    </row>
    <row r="20" s="46" customFormat="1" ht="5.25" customHeight="1">
      <c r="B20" s="68"/>
    </row>
    <row r="21" spans="2:15" s="46" customFormat="1" ht="12">
      <c r="B21" s="246" t="s">
        <v>109</v>
      </c>
      <c r="C21" s="246"/>
      <c r="D21" s="246"/>
      <c r="E21" s="246"/>
      <c r="F21" s="246"/>
      <c r="G21" s="246"/>
      <c r="H21" s="246"/>
      <c r="I21" s="246"/>
      <c r="J21" s="246"/>
      <c r="K21" s="246"/>
      <c r="L21" s="246"/>
      <c r="M21" s="246"/>
      <c r="N21" s="246"/>
      <c r="O21" s="246"/>
    </row>
    <row r="22" spans="2:14" s="46" customFormat="1" ht="6.75" customHeight="1" thickBot="1">
      <c r="B22" s="69"/>
      <c r="C22" s="69"/>
      <c r="D22" s="69"/>
      <c r="E22" s="69"/>
      <c r="F22" s="69"/>
      <c r="G22" s="69"/>
      <c r="H22" s="69"/>
      <c r="I22" s="69"/>
      <c r="J22" s="69"/>
      <c r="K22" s="69"/>
      <c r="L22" s="69"/>
      <c r="M22" s="69"/>
      <c r="N22" s="69"/>
    </row>
    <row r="23" spans="2:15" s="46" customFormat="1" ht="12">
      <c r="B23" s="70" t="s">
        <v>43</v>
      </c>
      <c r="C23" s="71" t="s">
        <v>25</v>
      </c>
      <c r="D23" s="71" t="s">
        <v>77</v>
      </c>
      <c r="E23" s="71" t="s">
        <v>80</v>
      </c>
      <c r="F23" s="71" t="s">
        <v>83</v>
      </c>
      <c r="G23" s="71" t="s">
        <v>85</v>
      </c>
      <c r="H23" s="71" t="s">
        <v>87</v>
      </c>
      <c r="I23" s="71" t="s">
        <v>89</v>
      </c>
      <c r="J23" s="71" t="s">
        <v>90</v>
      </c>
      <c r="K23" s="71" t="s">
        <v>91</v>
      </c>
      <c r="L23" s="71" t="s">
        <v>92</v>
      </c>
      <c r="M23" s="71" t="s">
        <v>93</v>
      </c>
      <c r="N23" s="71" t="s">
        <v>94</v>
      </c>
      <c r="O23" s="72" t="s">
        <v>26</v>
      </c>
    </row>
    <row r="24" spans="2:17" ht="12">
      <c r="B24" s="73" t="s">
        <v>44</v>
      </c>
      <c r="C24" s="74">
        <v>28823.318</v>
      </c>
      <c r="D24" s="74"/>
      <c r="E24" s="113"/>
      <c r="F24" s="113"/>
      <c r="G24" s="113"/>
      <c r="H24" s="113"/>
      <c r="I24" s="113"/>
      <c r="J24" s="113"/>
      <c r="K24" s="132"/>
      <c r="L24" s="132"/>
      <c r="M24" s="132"/>
      <c r="N24" s="113"/>
      <c r="O24" s="75">
        <f>SUM(C24:N24)</f>
        <v>28823.318</v>
      </c>
      <c r="Q24" s="76"/>
    </row>
    <row r="25" spans="2:15" ht="12.75" thickBot="1">
      <c r="B25" s="66" t="s">
        <v>26</v>
      </c>
      <c r="C25" s="77">
        <f aca="true" t="shared" si="3" ref="C25:H25">SUM(C24:C24)</f>
        <v>28823.318</v>
      </c>
      <c r="D25" s="77">
        <f t="shared" si="3"/>
        <v>0</v>
      </c>
      <c r="E25" s="77">
        <f t="shared" si="3"/>
        <v>0</v>
      </c>
      <c r="F25" s="77">
        <f t="shared" si="3"/>
        <v>0</v>
      </c>
      <c r="G25" s="77">
        <f t="shared" si="3"/>
        <v>0</v>
      </c>
      <c r="H25" s="77">
        <f t="shared" si="3"/>
        <v>0</v>
      </c>
      <c r="I25" s="77">
        <f aca="true" t="shared" si="4" ref="I25:N25">SUM(I24:I24)</f>
        <v>0</v>
      </c>
      <c r="J25" s="77">
        <f t="shared" si="4"/>
        <v>0</v>
      </c>
      <c r="K25" s="77">
        <f t="shared" si="4"/>
        <v>0</v>
      </c>
      <c r="L25" s="77">
        <f t="shared" si="4"/>
        <v>0</v>
      </c>
      <c r="M25" s="77">
        <f t="shared" si="4"/>
        <v>0</v>
      </c>
      <c r="N25" s="77">
        <f t="shared" si="4"/>
        <v>0</v>
      </c>
      <c r="O25" s="75">
        <f>SUM(C25:N25)</f>
        <v>28823.318</v>
      </c>
    </row>
    <row r="26" s="46" customFormat="1" ht="12">
      <c r="B26" s="62" t="s">
        <v>39</v>
      </c>
    </row>
    <row r="27" s="46" customFormat="1" ht="12">
      <c r="B27" s="62" t="s">
        <v>41</v>
      </c>
    </row>
    <row r="28" spans="2:15" s="46" customFormat="1" ht="12">
      <c r="B28" s="246" t="s">
        <v>110</v>
      </c>
      <c r="C28" s="246"/>
      <c r="D28" s="246"/>
      <c r="E28" s="246"/>
      <c r="F28" s="246"/>
      <c r="G28" s="246"/>
      <c r="H28" s="246"/>
      <c r="I28" s="246"/>
      <c r="J28" s="246"/>
      <c r="K28" s="246"/>
      <c r="L28" s="246"/>
      <c r="M28" s="246"/>
      <c r="N28" s="246"/>
      <c r="O28" s="246"/>
    </row>
    <row r="29" s="46" customFormat="1" ht="4.5" customHeight="1" thickBot="1"/>
    <row r="30" spans="2:15" s="46" customFormat="1" ht="12">
      <c r="B30" s="70" t="s">
        <v>43</v>
      </c>
      <c r="C30" s="71" t="s">
        <v>25</v>
      </c>
      <c r="D30" s="71" t="s">
        <v>77</v>
      </c>
      <c r="E30" s="71" t="s">
        <v>80</v>
      </c>
      <c r="F30" s="71" t="s">
        <v>83</v>
      </c>
      <c r="G30" s="71" t="s">
        <v>85</v>
      </c>
      <c r="H30" s="71" t="s">
        <v>87</v>
      </c>
      <c r="I30" s="71" t="s">
        <v>89</v>
      </c>
      <c r="J30" s="71" t="s">
        <v>90</v>
      </c>
      <c r="K30" s="71" t="s">
        <v>91</v>
      </c>
      <c r="L30" s="71" t="s">
        <v>92</v>
      </c>
      <c r="M30" s="71" t="s">
        <v>93</v>
      </c>
      <c r="N30" s="71" t="s">
        <v>94</v>
      </c>
      <c r="O30" s="72" t="s">
        <v>26</v>
      </c>
    </row>
    <row r="31" spans="2:15" s="47" customFormat="1" ht="14.25" customHeight="1">
      <c r="B31" s="85" t="s">
        <v>67</v>
      </c>
      <c r="C31" s="84">
        <v>0</v>
      </c>
      <c r="D31" s="84"/>
      <c r="E31" s="84"/>
      <c r="F31" s="84"/>
      <c r="G31" s="84"/>
      <c r="H31" s="84"/>
      <c r="I31" s="84"/>
      <c r="J31" s="84"/>
      <c r="K31" s="84"/>
      <c r="L31" s="84"/>
      <c r="M31" s="84"/>
      <c r="N31" s="84"/>
      <c r="O31" s="80">
        <f>SUM(C31:N31)</f>
        <v>0</v>
      </c>
    </row>
    <row r="32" spans="2:15" s="47" customFormat="1" ht="14.25" customHeight="1">
      <c r="B32" s="85" t="s">
        <v>68</v>
      </c>
      <c r="C32" s="84">
        <v>0</v>
      </c>
      <c r="D32" s="84"/>
      <c r="E32" s="84"/>
      <c r="F32" s="84"/>
      <c r="G32" s="84"/>
      <c r="H32" s="84"/>
      <c r="I32" s="84"/>
      <c r="J32" s="84"/>
      <c r="K32" s="84"/>
      <c r="L32" s="84"/>
      <c r="M32" s="84"/>
      <c r="N32" s="84"/>
      <c r="O32" s="80">
        <f>SUM(C32:N32)</f>
        <v>0</v>
      </c>
    </row>
    <row r="33" spans="2:15" s="47" customFormat="1" ht="14.25" customHeight="1">
      <c r="B33" s="38" t="s">
        <v>84</v>
      </c>
      <c r="C33" s="84">
        <v>0</v>
      </c>
      <c r="D33" s="84"/>
      <c r="E33" s="84"/>
      <c r="F33" s="84"/>
      <c r="G33" s="84"/>
      <c r="H33" s="84"/>
      <c r="I33" s="84"/>
      <c r="J33" s="84"/>
      <c r="K33" s="84"/>
      <c r="L33" s="84"/>
      <c r="M33" s="84"/>
      <c r="N33" s="84"/>
      <c r="O33" s="80">
        <f aca="true" t="shared" si="5" ref="O33:O38">SUM(C33:N33)</f>
        <v>0</v>
      </c>
    </row>
    <row r="34" spans="2:15" s="1" customFormat="1" ht="25.5" customHeight="1">
      <c r="B34" s="78" t="s">
        <v>45</v>
      </c>
      <c r="C34" s="79">
        <v>0</v>
      </c>
      <c r="D34" s="79"/>
      <c r="E34" s="79"/>
      <c r="F34" s="79"/>
      <c r="G34" s="79"/>
      <c r="H34" s="79"/>
      <c r="I34" s="79"/>
      <c r="J34" s="79"/>
      <c r="K34" s="79"/>
      <c r="L34" s="79"/>
      <c r="M34" s="79"/>
      <c r="N34" s="79"/>
      <c r="O34" s="80">
        <f t="shared" si="5"/>
        <v>0</v>
      </c>
    </row>
    <row r="35" spans="2:15" s="46" customFormat="1" ht="14.25" customHeight="1">
      <c r="B35" s="81" t="s">
        <v>69</v>
      </c>
      <c r="C35" s="82">
        <v>0</v>
      </c>
      <c r="D35" s="82"/>
      <c r="E35" s="82"/>
      <c r="F35" s="82"/>
      <c r="G35" s="82"/>
      <c r="H35" s="82"/>
      <c r="I35" s="82"/>
      <c r="J35" s="82"/>
      <c r="K35" s="82"/>
      <c r="L35" s="82"/>
      <c r="M35" s="82"/>
      <c r="N35" s="82"/>
      <c r="O35" s="80">
        <f t="shared" si="5"/>
        <v>0</v>
      </c>
    </row>
    <row r="36" spans="2:15" s="47" customFormat="1" ht="14.25" customHeight="1">
      <c r="B36" s="83" t="s">
        <v>70</v>
      </c>
      <c r="C36" s="84">
        <v>0</v>
      </c>
      <c r="D36" s="84"/>
      <c r="E36" s="84"/>
      <c r="F36" s="84"/>
      <c r="G36" s="84"/>
      <c r="H36" s="84"/>
      <c r="I36" s="84"/>
      <c r="J36" s="84"/>
      <c r="K36" s="84"/>
      <c r="L36" s="84"/>
      <c r="M36" s="84"/>
      <c r="N36" s="84"/>
      <c r="O36" s="80">
        <f t="shared" si="5"/>
        <v>0</v>
      </c>
    </row>
    <row r="37" spans="2:15" s="46" customFormat="1" ht="14.25" customHeight="1">
      <c r="B37" s="38" t="s">
        <v>81</v>
      </c>
      <c r="C37" s="79">
        <v>5200</v>
      </c>
      <c r="D37" s="79"/>
      <c r="E37" s="79"/>
      <c r="F37" s="79"/>
      <c r="G37" s="79"/>
      <c r="H37" s="79"/>
      <c r="I37" s="79"/>
      <c r="J37" s="79"/>
      <c r="K37" s="79"/>
      <c r="L37" s="79"/>
      <c r="M37" s="79"/>
      <c r="N37" s="79"/>
      <c r="O37" s="80">
        <f t="shared" si="5"/>
        <v>5200</v>
      </c>
    </row>
    <row r="38" spans="2:16" s="46" customFormat="1" ht="15" customHeight="1" thickBot="1">
      <c r="B38" s="66" t="s">
        <v>26</v>
      </c>
      <c r="C38" s="86">
        <f>+C37+C31+C35+C34+C32</f>
        <v>5200</v>
      </c>
      <c r="D38" s="86">
        <f>+D37+D31+D35+D34+D32</f>
        <v>0</v>
      </c>
      <c r="E38" s="86">
        <f>+E37+E31+E35+E34+E32</f>
        <v>0</v>
      </c>
      <c r="F38" s="86">
        <f aca="true" t="shared" si="6" ref="F38:N38">+F37+F31+F35+F34+F32+F33</f>
        <v>0</v>
      </c>
      <c r="G38" s="86">
        <f t="shared" si="6"/>
        <v>0</v>
      </c>
      <c r="H38" s="86">
        <f t="shared" si="6"/>
        <v>0</v>
      </c>
      <c r="I38" s="86">
        <f t="shared" si="6"/>
        <v>0</v>
      </c>
      <c r="J38" s="86">
        <f t="shared" si="6"/>
        <v>0</v>
      </c>
      <c r="K38" s="86">
        <f t="shared" si="6"/>
        <v>0</v>
      </c>
      <c r="L38" s="86">
        <f>+L37+L31+L35+L34+L32+L33</f>
        <v>0</v>
      </c>
      <c r="M38" s="86">
        <f t="shared" si="6"/>
        <v>0</v>
      </c>
      <c r="N38" s="86">
        <f t="shared" si="6"/>
        <v>0</v>
      </c>
      <c r="O38" s="80">
        <f t="shared" si="5"/>
        <v>5200</v>
      </c>
      <c r="P38" s="47"/>
    </row>
    <row r="39" spans="2:14" s="46" customFormat="1" ht="12">
      <c r="B39" s="62" t="s">
        <v>39</v>
      </c>
      <c r="C39" s="69"/>
      <c r="D39" s="69"/>
      <c r="E39" s="69"/>
      <c r="F39" s="69"/>
      <c r="G39" s="69"/>
      <c r="H39" s="69"/>
      <c r="I39" s="69"/>
      <c r="J39" s="69"/>
      <c r="K39" s="69"/>
      <c r="L39" s="69"/>
      <c r="M39" s="69"/>
      <c r="N39" s="69"/>
    </row>
    <row r="40" spans="2:14" s="46" customFormat="1" ht="5.25" customHeight="1">
      <c r="B40" s="87"/>
      <c r="C40" s="69"/>
      <c r="D40" s="69"/>
      <c r="E40" s="69"/>
      <c r="F40" s="69"/>
      <c r="G40" s="69"/>
      <c r="H40" s="69"/>
      <c r="I40" s="69"/>
      <c r="J40" s="69"/>
      <c r="K40" s="69"/>
      <c r="L40" s="69"/>
      <c r="M40" s="69"/>
      <c r="N40" s="69"/>
    </row>
    <row r="41" spans="2:15" s="46" customFormat="1" ht="12">
      <c r="B41" s="246" t="s">
        <v>111</v>
      </c>
      <c r="C41" s="246"/>
      <c r="D41" s="246"/>
      <c r="E41" s="246"/>
      <c r="F41" s="246"/>
      <c r="G41" s="246"/>
      <c r="H41" s="246"/>
      <c r="I41" s="246"/>
      <c r="J41" s="246"/>
      <c r="K41" s="246"/>
      <c r="L41" s="246"/>
      <c r="M41" s="246"/>
      <c r="N41" s="246"/>
      <c r="O41" s="246"/>
    </row>
    <row r="42" spans="2:14" s="46" customFormat="1" ht="4.5" customHeight="1" thickBot="1">
      <c r="B42" s="69"/>
      <c r="C42" s="69"/>
      <c r="D42" s="69"/>
      <c r="E42" s="69"/>
      <c r="F42" s="69"/>
      <c r="G42" s="69"/>
      <c r="H42" s="69"/>
      <c r="I42" s="69"/>
      <c r="J42" s="69"/>
      <c r="K42" s="69"/>
      <c r="L42" s="69"/>
      <c r="M42" s="69"/>
      <c r="N42" s="69"/>
    </row>
    <row r="43" spans="2:15" s="46" customFormat="1" ht="12">
      <c r="B43" s="70" t="s">
        <v>43</v>
      </c>
      <c r="C43" s="71" t="s">
        <v>25</v>
      </c>
      <c r="D43" s="71" t="s">
        <v>77</v>
      </c>
      <c r="E43" s="71" t="s">
        <v>80</v>
      </c>
      <c r="F43" s="71" t="s">
        <v>83</v>
      </c>
      <c r="G43" s="71" t="s">
        <v>85</v>
      </c>
      <c r="H43" s="71" t="s">
        <v>87</v>
      </c>
      <c r="I43" s="71" t="s">
        <v>89</v>
      </c>
      <c r="J43" s="71" t="s">
        <v>90</v>
      </c>
      <c r="K43" s="71" t="s">
        <v>91</v>
      </c>
      <c r="L43" s="71" t="s">
        <v>92</v>
      </c>
      <c r="M43" s="71" t="s">
        <v>93</v>
      </c>
      <c r="N43" s="71" t="s">
        <v>94</v>
      </c>
      <c r="O43" s="72" t="s">
        <v>26</v>
      </c>
    </row>
    <row r="44" spans="2:15" s="46" customFormat="1" ht="12.75">
      <c r="B44" s="83" t="s">
        <v>71</v>
      </c>
      <c r="C44" s="79">
        <v>23</v>
      </c>
      <c r="D44" s="79"/>
      <c r="E44" s="79"/>
      <c r="F44" s="79"/>
      <c r="G44" s="79"/>
      <c r="H44" s="79"/>
      <c r="I44" s="79"/>
      <c r="J44" s="79"/>
      <c r="K44" s="79"/>
      <c r="L44" s="79"/>
      <c r="M44" s="79"/>
      <c r="N44" s="79"/>
      <c r="O44" s="80">
        <f aca="true" t="shared" si="7" ref="O44:O50">SUM(C44:N44)</f>
        <v>23</v>
      </c>
    </row>
    <row r="45" spans="2:15" s="46" customFormat="1" ht="12.75">
      <c r="B45" s="83" t="s">
        <v>72</v>
      </c>
      <c r="C45" s="79">
        <v>160.68</v>
      </c>
      <c r="D45" s="79"/>
      <c r="E45" s="79"/>
      <c r="F45" s="79"/>
      <c r="G45" s="79"/>
      <c r="H45" s="79"/>
      <c r="I45" s="79"/>
      <c r="J45" s="79"/>
      <c r="K45" s="79"/>
      <c r="L45" s="79"/>
      <c r="M45" s="79"/>
      <c r="N45" s="79"/>
      <c r="O45" s="80">
        <f t="shared" si="7"/>
        <v>160.68</v>
      </c>
    </row>
    <row r="46" spans="2:15" s="46" customFormat="1" ht="25.5">
      <c r="B46" s="88" t="s">
        <v>47</v>
      </c>
      <c r="C46" s="82">
        <v>0</v>
      </c>
      <c r="D46" s="82"/>
      <c r="E46" s="82"/>
      <c r="F46" s="82"/>
      <c r="G46" s="82"/>
      <c r="H46" s="82"/>
      <c r="I46" s="82"/>
      <c r="J46" s="82"/>
      <c r="K46" s="82"/>
      <c r="L46" s="82"/>
      <c r="M46" s="82"/>
      <c r="N46" s="82"/>
      <c r="O46" s="80">
        <f t="shared" si="7"/>
        <v>0</v>
      </c>
    </row>
    <row r="47" spans="2:15" s="46" customFormat="1" ht="12">
      <c r="B47" s="81" t="s">
        <v>48</v>
      </c>
      <c r="C47" s="79">
        <v>0</v>
      </c>
      <c r="D47" s="79"/>
      <c r="E47" s="79"/>
      <c r="F47" s="79"/>
      <c r="G47" s="79"/>
      <c r="H47" s="79"/>
      <c r="I47" s="79"/>
      <c r="J47" s="79"/>
      <c r="K47" s="79"/>
      <c r="L47" s="79"/>
      <c r="M47" s="79"/>
      <c r="N47" s="79"/>
      <c r="O47" s="80">
        <f t="shared" si="7"/>
        <v>0</v>
      </c>
    </row>
    <row r="48" spans="2:15" s="46" customFormat="1" ht="12.75">
      <c r="B48" s="114" t="s">
        <v>46</v>
      </c>
      <c r="C48" s="82">
        <v>0</v>
      </c>
      <c r="D48" s="82"/>
      <c r="E48" s="82"/>
      <c r="F48" s="82"/>
      <c r="G48" s="117"/>
      <c r="H48" s="117"/>
      <c r="I48" s="117"/>
      <c r="J48" s="117"/>
      <c r="K48" s="117"/>
      <c r="L48" s="117"/>
      <c r="M48" s="117"/>
      <c r="N48" s="117"/>
      <c r="O48" s="80">
        <f t="shared" si="7"/>
        <v>0</v>
      </c>
    </row>
    <row r="49" spans="2:15" s="46" customFormat="1" ht="12.75">
      <c r="B49" s="115" t="s">
        <v>81</v>
      </c>
      <c r="C49" s="82">
        <v>746.313</v>
      </c>
      <c r="D49" s="82"/>
      <c r="E49" s="82"/>
      <c r="F49" s="82"/>
      <c r="G49" s="117"/>
      <c r="H49" s="117"/>
      <c r="I49" s="117"/>
      <c r="J49" s="117"/>
      <c r="K49" s="117"/>
      <c r="L49" s="117"/>
      <c r="M49" s="117"/>
      <c r="N49" s="117"/>
      <c r="O49" s="80">
        <f t="shared" si="7"/>
        <v>746.313</v>
      </c>
    </row>
    <row r="50" spans="2:15" ht="12" customHeight="1" thickBot="1">
      <c r="B50" s="89" t="s">
        <v>26</v>
      </c>
      <c r="C50" s="116">
        <f>SUM(C44:C49)</f>
        <v>929.9929999999999</v>
      </c>
      <c r="D50" s="116">
        <f>SUM(D44+D45+D46+D47+D49)</f>
        <v>0</v>
      </c>
      <c r="E50" s="116">
        <f aca="true" t="shared" si="8" ref="E50:N50">SUM(E44:E49)</f>
        <v>0</v>
      </c>
      <c r="F50" s="116">
        <f t="shared" si="8"/>
        <v>0</v>
      </c>
      <c r="G50" s="116">
        <f t="shared" si="8"/>
        <v>0</v>
      </c>
      <c r="H50" s="116">
        <f t="shared" si="8"/>
        <v>0</v>
      </c>
      <c r="I50" s="116">
        <f t="shared" si="8"/>
        <v>0</v>
      </c>
      <c r="J50" s="116">
        <f t="shared" si="8"/>
        <v>0</v>
      </c>
      <c r="K50" s="116">
        <f t="shared" si="8"/>
        <v>0</v>
      </c>
      <c r="L50" s="116">
        <f t="shared" si="8"/>
        <v>0</v>
      </c>
      <c r="M50" s="116">
        <f t="shared" si="8"/>
        <v>0</v>
      </c>
      <c r="N50" s="116">
        <f t="shared" si="8"/>
        <v>0</v>
      </c>
      <c r="O50" s="80">
        <f t="shared" si="7"/>
        <v>929.9929999999999</v>
      </c>
    </row>
    <row r="51" ht="12">
      <c r="B51" s="62" t="s">
        <v>39</v>
      </c>
    </row>
    <row r="52" spans="2:15" ht="12">
      <c r="B52" s="246" t="s">
        <v>112</v>
      </c>
      <c r="C52" s="246"/>
      <c r="D52" s="246"/>
      <c r="E52" s="246"/>
      <c r="F52" s="246"/>
      <c r="G52" s="246"/>
      <c r="H52" s="246"/>
      <c r="I52" s="246"/>
      <c r="J52" s="246"/>
      <c r="K52" s="246"/>
      <c r="L52" s="246"/>
      <c r="M52" s="246"/>
      <c r="N52" s="246"/>
      <c r="O52" s="246"/>
    </row>
    <row r="53" ht="4.5" customHeight="1" thickBot="1"/>
    <row r="54" spans="2:15" ht="12">
      <c r="B54" s="70" t="s">
        <v>43</v>
      </c>
      <c r="C54" s="71" t="s">
        <v>25</v>
      </c>
      <c r="D54" s="71" t="s">
        <v>77</v>
      </c>
      <c r="E54" s="71" t="s">
        <v>80</v>
      </c>
      <c r="F54" s="71" t="s">
        <v>83</v>
      </c>
      <c r="G54" s="71" t="s">
        <v>85</v>
      </c>
      <c r="H54" s="71" t="s">
        <v>87</v>
      </c>
      <c r="I54" s="71" t="s">
        <v>89</v>
      </c>
      <c r="J54" s="71" t="s">
        <v>90</v>
      </c>
      <c r="K54" s="71" t="s">
        <v>91</v>
      </c>
      <c r="L54" s="71" t="s">
        <v>92</v>
      </c>
      <c r="M54" s="71" t="s">
        <v>93</v>
      </c>
      <c r="N54" s="71" t="s">
        <v>94</v>
      </c>
      <c r="O54" s="72" t="s">
        <v>26</v>
      </c>
    </row>
    <row r="55" spans="2:15" ht="12.75">
      <c r="B55" s="83" t="s">
        <v>18</v>
      </c>
      <c r="C55" s="90">
        <v>28</v>
      </c>
      <c r="D55" s="90"/>
      <c r="E55" s="90"/>
      <c r="F55" s="90"/>
      <c r="G55" s="90"/>
      <c r="H55" s="90"/>
      <c r="I55" s="90"/>
      <c r="J55" s="90"/>
      <c r="K55" s="90"/>
      <c r="L55" s="90"/>
      <c r="M55" s="90"/>
      <c r="N55" s="90"/>
      <c r="O55" s="91">
        <f>SUM(C55:N55)</f>
        <v>28</v>
      </c>
    </row>
    <row r="56" spans="2:15" ht="12.75">
      <c r="B56" s="83" t="s">
        <v>78</v>
      </c>
      <c r="C56" s="90">
        <v>72</v>
      </c>
      <c r="D56" s="90"/>
      <c r="E56" s="90"/>
      <c r="F56" s="90"/>
      <c r="G56" s="90"/>
      <c r="H56" s="90"/>
      <c r="I56" s="90"/>
      <c r="J56" s="90"/>
      <c r="K56" s="90"/>
      <c r="L56" s="90"/>
      <c r="M56" s="90"/>
      <c r="N56" s="90"/>
      <c r="O56" s="91">
        <f>SUM(C56:N56)</f>
        <v>72</v>
      </c>
    </row>
    <row r="57" spans="2:15" ht="13.5" thickBot="1">
      <c r="B57" s="66" t="s">
        <v>26</v>
      </c>
      <c r="C57" s="89">
        <f aca="true" t="shared" si="9" ref="C57:N57">SUM(C55:C56)</f>
        <v>100</v>
      </c>
      <c r="D57" s="89">
        <f t="shared" si="9"/>
        <v>0</v>
      </c>
      <c r="E57" s="89">
        <f t="shared" si="9"/>
        <v>0</v>
      </c>
      <c r="F57" s="89">
        <f t="shared" si="9"/>
        <v>0</v>
      </c>
      <c r="G57" s="89">
        <f t="shared" si="9"/>
        <v>0</v>
      </c>
      <c r="H57" s="89">
        <f t="shared" si="9"/>
        <v>0</v>
      </c>
      <c r="I57" s="89">
        <f t="shared" si="9"/>
        <v>0</v>
      </c>
      <c r="J57" s="89">
        <f t="shared" si="9"/>
        <v>0</v>
      </c>
      <c r="K57" s="89">
        <f t="shared" si="9"/>
        <v>0</v>
      </c>
      <c r="L57" s="89">
        <f t="shared" si="9"/>
        <v>0</v>
      </c>
      <c r="M57" s="89">
        <f t="shared" si="9"/>
        <v>0</v>
      </c>
      <c r="N57" s="89">
        <f t="shared" si="9"/>
        <v>0</v>
      </c>
      <c r="O57" s="91">
        <f>SUM(C57:N57)</f>
        <v>100</v>
      </c>
    </row>
  </sheetData>
  <sheetProtection/>
  <mergeCells count="6">
    <mergeCell ref="B52:O52"/>
    <mergeCell ref="B1:O1"/>
    <mergeCell ref="B21:O21"/>
    <mergeCell ref="B28:O28"/>
    <mergeCell ref="B41:O41"/>
    <mergeCell ref="B10:O10"/>
  </mergeCells>
  <printOptions/>
  <pageMargins left="0.8661417322834646" right="0.31496062992125984" top="0.15748031496062992" bottom="0.7874015748031497" header="0" footer="0"/>
  <pageSetup horizontalDpi="600" verticalDpi="600" orientation="landscape" paperSize="119" scale="85" r:id="rId2"/>
  <drawing r:id="rId1"/>
</worksheet>
</file>

<file path=xl/worksheets/sheet4.xml><?xml version="1.0" encoding="utf-8"?>
<worksheet xmlns="http://schemas.openxmlformats.org/spreadsheetml/2006/main" xmlns:r="http://schemas.openxmlformats.org/officeDocument/2006/relationships">
  <dimension ref="A1:L40"/>
  <sheetViews>
    <sheetView view="pageBreakPreview" zoomScaleSheetLayoutView="100" zoomScalePageLayoutView="0" workbookViewId="0" topLeftCell="A1">
      <selection activeCell="B25" sqref="B25:C26"/>
    </sheetView>
  </sheetViews>
  <sheetFormatPr defaultColWidth="11.421875" defaultRowHeight="12.75"/>
  <cols>
    <col min="1" max="1" width="28.8515625" style="140" bestFit="1" customWidth="1"/>
    <col min="2" max="2" width="8.00390625" style="140" customWidth="1"/>
    <col min="3" max="3" width="8.140625" style="140" customWidth="1"/>
    <col min="4" max="4" width="9.140625" style="140" customWidth="1"/>
    <col min="5" max="5" width="8.7109375" style="140" customWidth="1"/>
    <col min="6" max="6" width="10.421875" style="140" customWidth="1"/>
    <col min="7" max="7" width="9.28125" style="140" customWidth="1"/>
    <col min="8" max="8" width="9.00390625" style="140" hidden="1" customWidth="1"/>
    <col min="9" max="10" width="12.140625" style="140" bestFit="1" customWidth="1"/>
    <col min="11" max="16384" width="11.421875" style="140" customWidth="1"/>
  </cols>
  <sheetData>
    <row r="1" ht="12.75">
      <c r="E1" s="140" t="s">
        <v>116</v>
      </c>
    </row>
    <row r="2" ht="12.75">
      <c r="E2" s="140" t="s">
        <v>117</v>
      </c>
    </row>
    <row r="3" ht="3" customHeight="1">
      <c r="L3" s="140" t="s">
        <v>118</v>
      </c>
    </row>
    <row r="4" spans="1:11" ht="12.75">
      <c r="A4" s="141" t="s">
        <v>119</v>
      </c>
      <c r="B4" s="142" t="s">
        <v>120</v>
      </c>
      <c r="I4" s="143" t="s">
        <v>121</v>
      </c>
      <c r="J4" s="276" t="s">
        <v>122</v>
      </c>
      <c r="K4" s="276"/>
    </row>
    <row r="5" spans="9:11" ht="12.75">
      <c r="I5" s="143" t="s">
        <v>123</v>
      </c>
      <c r="J5" s="276">
        <v>2011</v>
      </c>
      <c r="K5" s="276"/>
    </row>
    <row r="6" ht="15.75" thickBot="1">
      <c r="E6" s="144" t="s">
        <v>124</v>
      </c>
    </row>
    <row r="7" spans="1:12" ht="13.5" thickBot="1">
      <c r="A7" s="259" t="s">
        <v>125</v>
      </c>
      <c r="B7" s="277" t="s">
        <v>4</v>
      </c>
      <c r="C7" s="277"/>
      <c r="D7" s="277"/>
      <c r="E7" s="277"/>
      <c r="F7" s="277"/>
      <c r="G7" s="277"/>
      <c r="I7" s="277" t="s">
        <v>126</v>
      </c>
      <c r="J7" s="277"/>
      <c r="K7" s="277"/>
      <c r="L7" s="143"/>
    </row>
    <row r="8" spans="1:11" ht="13.5" thickBot="1">
      <c r="A8" s="259"/>
      <c r="B8" s="251" t="s">
        <v>15</v>
      </c>
      <c r="C8" s="251"/>
      <c r="D8" s="251" t="s">
        <v>16</v>
      </c>
      <c r="E8" s="251"/>
      <c r="F8" s="251" t="s">
        <v>127</v>
      </c>
      <c r="G8" s="251"/>
      <c r="I8" s="147" t="s">
        <v>128</v>
      </c>
      <c r="J8" s="147" t="s">
        <v>129</v>
      </c>
      <c r="K8" s="147" t="s">
        <v>127</v>
      </c>
    </row>
    <row r="9" spans="1:11" ht="13.5" thickBot="1">
      <c r="A9" s="259"/>
      <c r="B9" s="251" t="s">
        <v>130</v>
      </c>
      <c r="C9" s="251"/>
      <c r="D9" s="251" t="s">
        <v>130</v>
      </c>
      <c r="E9" s="251"/>
      <c r="F9" s="251" t="s">
        <v>131</v>
      </c>
      <c r="G9" s="251"/>
      <c r="I9" s="147" t="s">
        <v>130</v>
      </c>
      <c r="J9" s="147" t="s">
        <v>130</v>
      </c>
      <c r="K9" s="147" t="s">
        <v>131</v>
      </c>
    </row>
    <row r="10" spans="1:11" ht="13.5" thickBot="1">
      <c r="A10" s="148" t="s">
        <v>132</v>
      </c>
      <c r="B10" s="270"/>
      <c r="C10" s="271"/>
      <c r="D10" s="262"/>
      <c r="E10" s="262"/>
      <c r="F10" s="269"/>
      <c r="G10" s="269"/>
      <c r="H10" s="143"/>
      <c r="I10" s="149">
        <v>23</v>
      </c>
      <c r="J10" s="149">
        <v>160.68</v>
      </c>
      <c r="K10" s="146">
        <v>7</v>
      </c>
    </row>
    <row r="11" spans="1:11" ht="13.5" thickBot="1">
      <c r="A11" s="150" t="s">
        <v>133</v>
      </c>
      <c r="B11" s="270"/>
      <c r="C11" s="271"/>
      <c r="D11" s="270"/>
      <c r="E11" s="271"/>
      <c r="F11" s="266"/>
      <c r="G11" s="267"/>
      <c r="H11" s="143"/>
      <c r="I11" s="151">
        <v>10604</v>
      </c>
      <c r="J11" s="151">
        <v>137822</v>
      </c>
      <c r="K11" s="151">
        <v>362</v>
      </c>
    </row>
    <row r="12" spans="1:11" ht="13.5" thickBot="1">
      <c r="A12" s="148" t="s">
        <v>134</v>
      </c>
      <c r="B12" s="270"/>
      <c r="C12" s="271"/>
      <c r="D12" s="262"/>
      <c r="E12" s="262"/>
      <c r="F12" s="269"/>
      <c r="G12" s="269"/>
      <c r="I12" s="149"/>
      <c r="J12" s="149"/>
      <c r="K12" s="146"/>
    </row>
    <row r="13" spans="1:11" ht="13.5" thickBot="1">
      <c r="A13" s="148" t="s">
        <v>135</v>
      </c>
      <c r="B13" s="270"/>
      <c r="C13" s="271"/>
      <c r="D13" s="274"/>
      <c r="E13" s="275"/>
      <c r="F13" s="266"/>
      <c r="G13" s="267"/>
      <c r="I13" s="149"/>
      <c r="J13" s="149"/>
      <c r="K13" s="146"/>
    </row>
    <row r="14" spans="1:11" ht="13.5" thickBot="1">
      <c r="A14" s="148" t="s">
        <v>136</v>
      </c>
      <c r="B14" s="268"/>
      <c r="C14" s="268"/>
      <c r="D14" s="272"/>
      <c r="E14" s="273"/>
      <c r="F14" s="269"/>
      <c r="G14" s="269"/>
      <c r="I14" s="149"/>
      <c r="J14" s="149"/>
      <c r="K14" s="146"/>
    </row>
    <row r="15" spans="1:11" ht="13.5" thickBot="1">
      <c r="A15" s="150" t="s">
        <v>137</v>
      </c>
      <c r="B15" s="262"/>
      <c r="C15" s="262"/>
      <c r="D15" s="260"/>
      <c r="E15" s="260"/>
      <c r="F15" s="269"/>
      <c r="G15" s="269"/>
      <c r="H15" s="143"/>
      <c r="I15" s="149"/>
      <c r="J15" s="149"/>
      <c r="K15" s="146"/>
    </row>
    <row r="16" spans="1:11" ht="13.5" thickBot="1">
      <c r="A16" s="150" t="s">
        <v>138</v>
      </c>
      <c r="B16" s="268"/>
      <c r="C16" s="268"/>
      <c r="D16" s="260"/>
      <c r="E16" s="260"/>
      <c r="F16" s="269"/>
      <c r="G16" s="269"/>
      <c r="H16" s="143"/>
      <c r="I16" s="149"/>
      <c r="J16" s="149"/>
      <c r="K16" s="146"/>
    </row>
    <row r="17" spans="1:11" ht="15" customHeight="1" thickBot="1">
      <c r="A17" s="152" t="s">
        <v>139</v>
      </c>
      <c r="B17" s="270">
        <v>5200</v>
      </c>
      <c r="C17" s="271"/>
      <c r="D17" s="260"/>
      <c r="E17" s="260"/>
      <c r="F17" s="266">
        <v>1</v>
      </c>
      <c r="G17" s="267"/>
      <c r="H17" s="143"/>
      <c r="I17" s="149"/>
      <c r="J17" s="153">
        <v>746.313</v>
      </c>
      <c r="K17" s="146">
        <v>2</v>
      </c>
    </row>
    <row r="18" spans="1:11" ht="16.5" thickBot="1">
      <c r="A18" s="150" t="s">
        <v>140</v>
      </c>
      <c r="B18" s="260"/>
      <c r="C18" s="260"/>
      <c r="D18" s="260"/>
      <c r="E18" s="260"/>
      <c r="F18" s="266"/>
      <c r="G18" s="267"/>
      <c r="H18" s="154"/>
      <c r="I18" s="149">
        <v>28823.318</v>
      </c>
      <c r="J18" s="149"/>
      <c r="K18" s="146">
        <v>6</v>
      </c>
    </row>
    <row r="19" spans="1:11" ht="13.5" thickBot="1">
      <c r="A19" s="155" t="s">
        <v>141</v>
      </c>
      <c r="B19" s="262">
        <f>SUM(B10:C18)</f>
        <v>5200</v>
      </c>
      <c r="C19" s="262"/>
      <c r="D19" s="262">
        <f>SUM(D10:E18)</f>
        <v>0</v>
      </c>
      <c r="E19" s="262"/>
      <c r="F19" s="268">
        <f>SUM(F10:G18)</f>
        <v>1</v>
      </c>
      <c r="G19" s="268"/>
      <c r="I19" s="149">
        <f>SUM(I10:I18)</f>
        <v>39450.318</v>
      </c>
      <c r="J19" s="149">
        <f>SUM(J10:J18)</f>
        <v>138728.993</v>
      </c>
      <c r="K19" s="151">
        <f>SUM(K10:K18)</f>
        <v>377</v>
      </c>
    </row>
    <row r="20" spans="1:11" ht="13.5" thickBot="1">
      <c r="A20" s="156"/>
      <c r="B20" s="157"/>
      <c r="C20" s="157"/>
      <c r="D20" s="260"/>
      <c r="E20" s="260"/>
      <c r="F20" s="158"/>
      <c r="G20" s="158"/>
      <c r="I20" s="159"/>
      <c r="J20" s="159"/>
      <c r="K20" s="160"/>
    </row>
    <row r="21" spans="1:11" ht="13.5" thickBot="1">
      <c r="A21" s="161" t="s">
        <v>142</v>
      </c>
      <c r="B21" s="261"/>
      <c r="C21" s="261"/>
      <c r="D21" s="262">
        <v>1131107.62</v>
      </c>
      <c r="E21" s="262"/>
      <c r="F21" s="263">
        <v>13</v>
      </c>
      <c r="G21" s="263"/>
      <c r="I21" s="162"/>
      <c r="J21" s="163"/>
      <c r="K21" s="164"/>
    </row>
    <row r="22" spans="1:11" ht="13.5" thickBot="1">
      <c r="A22" s="165" t="s">
        <v>26</v>
      </c>
      <c r="B22" s="264">
        <f>B19+B21</f>
        <v>5200</v>
      </c>
      <c r="C22" s="264"/>
      <c r="D22" s="264">
        <f>SUM(D21+D19)</f>
        <v>1131107.62</v>
      </c>
      <c r="E22" s="264"/>
      <c r="F22" s="265">
        <f>SUM(F21+F19)</f>
        <v>14</v>
      </c>
      <c r="G22" s="265"/>
      <c r="I22" s="167">
        <f>I19</f>
        <v>39450.318</v>
      </c>
      <c r="J22" s="166">
        <f>J19</f>
        <v>138728.993</v>
      </c>
      <c r="K22" s="168">
        <f>K19+K21</f>
        <v>377</v>
      </c>
    </row>
    <row r="23" spans="1:11" ht="5.25" customHeight="1">
      <c r="A23" s="169"/>
      <c r="B23" s="170"/>
      <c r="C23" s="170"/>
      <c r="D23" s="171"/>
      <c r="E23" s="171"/>
      <c r="F23" s="172"/>
      <c r="G23" s="173"/>
      <c r="I23" s="258"/>
      <c r="J23" s="258"/>
      <c r="K23" s="174"/>
    </row>
    <row r="24" ht="13.5" thickBot="1">
      <c r="A24" s="142"/>
    </row>
    <row r="25" spans="1:11" ht="13.5" thickBot="1">
      <c r="A25" s="251"/>
      <c r="B25" s="259" t="s">
        <v>143</v>
      </c>
      <c r="C25" s="259"/>
      <c r="D25" s="259" t="s">
        <v>144</v>
      </c>
      <c r="E25" s="259"/>
      <c r="F25" s="259" t="s">
        <v>131</v>
      </c>
      <c r="G25" s="259"/>
      <c r="H25" s="175"/>
      <c r="J25" s="251" t="s">
        <v>145</v>
      </c>
      <c r="K25" s="251"/>
    </row>
    <row r="26" spans="1:11" ht="26.25" thickBot="1">
      <c r="A26" s="251"/>
      <c r="B26" s="259"/>
      <c r="C26" s="259"/>
      <c r="D26" s="259"/>
      <c r="E26" s="259"/>
      <c r="F26" s="145" t="s">
        <v>146</v>
      </c>
      <c r="G26" s="145" t="s">
        <v>147</v>
      </c>
      <c r="J26" s="148" t="s">
        <v>148</v>
      </c>
      <c r="K26" s="148" t="s">
        <v>149</v>
      </c>
    </row>
    <row r="27" spans="1:11" ht="13.5" thickBot="1">
      <c r="A27" s="148" t="s">
        <v>150</v>
      </c>
      <c r="B27" s="176">
        <v>28</v>
      </c>
      <c r="C27" s="176">
        <v>72</v>
      </c>
      <c r="D27" s="145"/>
      <c r="E27" s="145"/>
      <c r="F27" s="145"/>
      <c r="G27" s="145"/>
      <c r="H27" s="156"/>
      <c r="J27" s="177"/>
      <c r="K27" s="177"/>
    </row>
    <row r="28" spans="1:11" ht="13.5" thickBot="1">
      <c r="A28" s="148" t="s">
        <v>151</v>
      </c>
      <c r="B28" s="148" t="s">
        <v>128</v>
      </c>
      <c r="C28" s="147" t="s">
        <v>129</v>
      </c>
      <c r="D28" s="148" t="s">
        <v>128</v>
      </c>
      <c r="E28" s="148" t="s">
        <v>129</v>
      </c>
      <c r="F28" s="147" t="s">
        <v>128</v>
      </c>
      <c r="G28" s="148" t="s">
        <v>129</v>
      </c>
      <c r="H28" s="156"/>
      <c r="J28" s="156"/>
      <c r="K28" s="156"/>
    </row>
    <row r="29" spans="2:11" ht="13.5" thickBot="1">
      <c r="B29" s="253" t="s">
        <v>143</v>
      </c>
      <c r="C29" s="254"/>
      <c r="D29" s="254"/>
      <c r="E29" s="255"/>
      <c r="F29" s="148"/>
      <c r="G29" s="148"/>
      <c r="H29" s="156"/>
      <c r="J29" s="156"/>
      <c r="K29" s="156"/>
    </row>
    <row r="30" spans="1:11" ht="13.5" thickBot="1">
      <c r="A30" s="256" t="s">
        <v>152</v>
      </c>
      <c r="B30" s="148" t="s">
        <v>153</v>
      </c>
      <c r="C30" s="253" t="s">
        <v>75</v>
      </c>
      <c r="D30" s="255"/>
      <c r="E30" s="253" t="s">
        <v>76</v>
      </c>
      <c r="F30" s="255"/>
      <c r="G30" s="148" t="s">
        <v>26</v>
      </c>
      <c r="H30" s="156"/>
      <c r="J30" s="156"/>
      <c r="K30" s="156"/>
    </row>
    <row r="31" spans="1:11" ht="13.5" thickBot="1">
      <c r="A31" s="257"/>
      <c r="B31" s="147"/>
      <c r="C31" s="253">
        <v>0</v>
      </c>
      <c r="D31" s="255"/>
      <c r="E31" s="253">
        <v>0</v>
      </c>
      <c r="F31" s="255"/>
      <c r="G31" s="146">
        <f>B31+C31+E31</f>
        <v>0</v>
      </c>
      <c r="H31" s="156"/>
      <c r="J31" s="156"/>
      <c r="K31" s="156"/>
    </row>
    <row r="32" s="142" customFormat="1" ht="12.75">
      <c r="A32" s="142" t="s">
        <v>154</v>
      </c>
    </row>
    <row r="33" s="142" customFormat="1" ht="12.75">
      <c r="A33" s="142" t="s">
        <v>155</v>
      </c>
    </row>
    <row r="34" ht="12.75">
      <c r="A34" s="142" t="s">
        <v>22</v>
      </c>
    </row>
    <row r="35" ht="13.5" thickBot="1"/>
    <row r="36" spans="1:7" ht="13.5" thickBot="1">
      <c r="A36" s="252" t="s">
        <v>156</v>
      </c>
      <c r="B36" s="252"/>
      <c r="C36" s="252"/>
      <c r="D36" s="252"/>
      <c r="E36" s="252"/>
      <c r="F36" s="251"/>
      <c r="G36" s="251"/>
    </row>
    <row r="37" spans="1:9" ht="13.5" thickBot="1">
      <c r="A37" s="252" t="s">
        <v>157</v>
      </c>
      <c r="B37" s="252"/>
      <c r="C37" s="252"/>
      <c r="D37" s="252"/>
      <c r="E37" s="252"/>
      <c r="F37" s="251"/>
      <c r="G37" s="251"/>
      <c r="H37" s="140" t="s">
        <v>158</v>
      </c>
      <c r="I37" s="179" t="s">
        <v>159</v>
      </c>
    </row>
    <row r="38" spans="1:9" ht="13.5" thickBot="1">
      <c r="A38" s="178" t="s">
        <v>160</v>
      </c>
      <c r="B38" s="178"/>
      <c r="C38" s="178"/>
      <c r="D38" s="178"/>
      <c r="E38" s="178"/>
      <c r="F38" s="147"/>
      <c r="G38" s="147"/>
      <c r="I38" s="180"/>
    </row>
    <row r="39" spans="1:9" ht="13.5" thickBot="1">
      <c r="A39" s="252" t="s">
        <v>161</v>
      </c>
      <c r="B39" s="252"/>
      <c r="C39" s="252"/>
      <c r="D39" s="252"/>
      <c r="E39" s="252"/>
      <c r="F39" s="251"/>
      <c r="G39" s="251"/>
      <c r="I39" s="180"/>
    </row>
    <row r="40" spans="1:9" ht="13.5" thickBot="1">
      <c r="A40" s="248" t="s">
        <v>162</v>
      </c>
      <c r="B40" s="249"/>
      <c r="C40" s="249"/>
      <c r="D40" s="249"/>
      <c r="E40" s="250"/>
      <c r="F40" s="251"/>
      <c r="G40" s="251"/>
      <c r="H40" s="140" t="s">
        <v>163</v>
      </c>
      <c r="I40" s="179" t="s">
        <v>164</v>
      </c>
    </row>
  </sheetData>
  <sheetProtection/>
  <mergeCells count="68">
    <mergeCell ref="J4:K4"/>
    <mergeCell ref="J5:K5"/>
    <mergeCell ref="A7:A9"/>
    <mergeCell ref="B7:G7"/>
    <mergeCell ref="I7:K7"/>
    <mergeCell ref="B8:C8"/>
    <mergeCell ref="D8:E8"/>
    <mergeCell ref="F8:G8"/>
    <mergeCell ref="B9:C9"/>
    <mergeCell ref="D9:E9"/>
    <mergeCell ref="F9:G9"/>
    <mergeCell ref="B10:C10"/>
    <mergeCell ref="D10:E10"/>
    <mergeCell ref="F10:G10"/>
    <mergeCell ref="B11:C11"/>
    <mergeCell ref="D11:E11"/>
    <mergeCell ref="F11:G11"/>
    <mergeCell ref="B12:C12"/>
    <mergeCell ref="D12:E12"/>
    <mergeCell ref="F12:G12"/>
    <mergeCell ref="B13:C13"/>
    <mergeCell ref="D13:E13"/>
    <mergeCell ref="F13:G13"/>
    <mergeCell ref="B14:C14"/>
    <mergeCell ref="D14:E14"/>
    <mergeCell ref="F14:G14"/>
    <mergeCell ref="B15:C15"/>
    <mergeCell ref="D15:E15"/>
    <mergeCell ref="F15:G15"/>
    <mergeCell ref="B16:C16"/>
    <mergeCell ref="D16:E16"/>
    <mergeCell ref="F16:G16"/>
    <mergeCell ref="B17:C17"/>
    <mergeCell ref="D17:E17"/>
    <mergeCell ref="F17:G17"/>
    <mergeCell ref="B18:C18"/>
    <mergeCell ref="D18:E18"/>
    <mergeCell ref="F18:G18"/>
    <mergeCell ref="B19:C19"/>
    <mergeCell ref="D19:E19"/>
    <mergeCell ref="F19:G19"/>
    <mergeCell ref="D20:E20"/>
    <mergeCell ref="B21:C21"/>
    <mergeCell ref="D21:E21"/>
    <mergeCell ref="F21:G21"/>
    <mergeCell ref="B22:C22"/>
    <mergeCell ref="D22:E22"/>
    <mergeCell ref="F22:G22"/>
    <mergeCell ref="I23:J23"/>
    <mergeCell ref="A25:A26"/>
    <mergeCell ref="B25:C26"/>
    <mergeCell ref="D25:E26"/>
    <mergeCell ref="F25:G25"/>
    <mergeCell ref="J25:K25"/>
    <mergeCell ref="B29:E29"/>
    <mergeCell ref="A30:A31"/>
    <mergeCell ref="C30:D30"/>
    <mergeCell ref="E30:F30"/>
    <mergeCell ref="C31:D31"/>
    <mergeCell ref="E31:F31"/>
    <mergeCell ref="A40:E40"/>
    <mergeCell ref="F40:G40"/>
    <mergeCell ref="A36:E36"/>
    <mergeCell ref="F36:G36"/>
    <mergeCell ref="A37:E37"/>
    <mergeCell ref="F37:G37"/>
    <mergeCell ref="A39:E39"/>
    <mergeCell ref="F39:G39"/>
  </mergeCells>
  <printOptions/>
  <pageMargins left="0.7086614173228347" right="0.3937007874015748" top="0.49" bottom="0.984251968503937" header="0" footer="0"/>
  <pageSetup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dimension ref="B1:O43"/>
  <sheetViews>
    <sheetView zoomScalePageLayoutView="0" workbookViewId="0" topLeftCell="A1">
      <selection activeCell="K3" sqref="K3:M4"/>
    </sheetView>
  </sheetViews>
  <sheetFormatPr defaultColWidth="11.421875" defaultRowHeight="12.75"/>
  <cols>
    <col min="1" max="1" width="7.28125" style="140" customWidth="1"/>
    <col min="2" max="2" width="8.421875" style="140" customWidth="1"/>
    <col min="3" max="4" width="11.421875" style="140" customWidth="1"/>
    <col min="5" max="5" width="9.8515625" style="140" customWidth="1"/>
    <col min="6" max="6" width="9.28125" style="140" customWidth="1"/>
    <col min="7" max="7" width="6.140625" style="140" customWidth="1"/>
    <col min="8" max="9" width="11.421875" style="140" customWidth="1"/>
    <col min="10" max="10" width="7.421875" style="140" customWidth="1"/>
    <col min="11" max="11" width="6.8515625" style="140" customWidth="1"/>
    <col min="12" max="13" width="6.421875" style="140" customWidth="1"/>
    <col min="14" max="16384" width="11.421875" style="140" customWidth="1"/>
  </cols>
  <sheetData>
    <row r="1" spans="4:12" ht="12.75">
      <c r="D1" s="140" t="s">
        <v>116</v>
      </c>
      <c r="L1" s="140" t="s">
        <v>165</v>
      </c>
    </row>
    <row r="2" spans="4:8" ht="12.75">
      <c r="D2" s="283" t="s">
        <v>166</v>
      </c>
      <c r="E2" s="283"/>
      <c r="F2" s="283"/>
      <c r="G2" s="283"/>
      <c r="H2" s="283"/>
    </row>
    <row r="3" spans="10:13" ht="12.75">
      <c r="J3" s="141" t="s">
        <v>123</v>
      </c>
      <c r="K3" s="276">
        <v>2011</v>
      </c>
      <c r="L3" s="276"/>
      <c r="M3" s="276"/>
    </row>
    <row r="4" spans="2:13" ht="12.75">
      <c r="B4" s="140" t="s">
        <v>167</v>
      </c>
      <c r="C4" s="142" t="s">
        <v>168</v>
      </c>
      <c r="G4" s="142" t="s">
        <v>169</v>
      </c>
      <c r="K4" s="284" t="s">
        <v>122</v>
      </c>
      <c r="L4" s="284"/>
      <c r="M4" s="284"/>
    </row>
    <row r="5" spans="2:13" ht="13.5" thickBot="1">
      <c r="B5" s="181"/>
      <c r="C5" s="182" t="s">
        <v>15</v>
      </c>
      <c r="D5" s="183"/>
      <c r="E5" s="183"/>
      <c r="F5" s="183"/>
      <c r="G5" s="183"/>
      <c r="H5" s="182" t="s">
        <v>16</v>
      </c>
      <c r="I5" s="183"/>
      <c r="J5" s="183"/>
      <c r="K5" s="183"/>
      <c r="L5" s="183"/>
      <c r="M5" s="184"/>
    </row>
    <row r="6" spans="2:15" ht="13.5" thickBot="1">
      <c r="B6" s="185"/>
      <c r="C6" s="251" t="s">
        <v>170</v>
      </c>
      <c r="D6" s="251"/>
      <c r="E6" s="251"/>
      <c r="F6" s="278" t="s">
        <v>171</v>
      </c>
      <c r="G6" s="278" t="s">
        <v>172</v>
      </c>
      <c r="H6" s="251" t="s">
        <v>170</v>
      </c>
      <c r="I6" s="251"/>
      <c r="J6" s="251"/>
      <c r="K6" s="278" t="s">
        <v>171</v>
      </c>
      <c r="L6" s="278" t="s">
        <v>172</v>
      </c>
      <c r="M6" s="187"/>
      <c r="N6" s="188"/>
      <c r="O6" s="188"/>
    </row>
    <row r="7" spans="2:15" ht="13.5" thickBot="1">
      <c r="B7" s="185"/>
      <c r="C7" s="148" t="s">
        <v>173</v>
      </c>
      <c r="D7" s="148" t="s">
        <v>174</v>
      </c>
      <c r="E7" s="189" t="s">
        <v>175</v>
      </c>
      <c r="F7" s="256"/>
      <c r="G7" s="278"/>
      <c r="H7" s="148" t="s">
        <v>173</v>
      </c>
      <c r="I7" s="148" t="s">
        <v>174</v>
      </c>
      <c r="J7" s="189" t="s">
        <v>175</v>
      </c>
      <c r="K7" s="256"/>
      <c r="L7" s="278"/>
      <c r="M7" s="187"/>
      <c r="N7" s="188"/>
      <c r="O7" s="188"/>
    </row>
    <row r="8" spans="2:15" ht="13.5" thickBot="1">
      <c r="B8" s="185" t="s">
        <v>176</v>
      </c>
      <c r="C8" s="146"/>
      <c r="D8" s="190"/>
      <c r="E8" s="146"/>
      <c r="F8" s="281"/>
      <c r="G8" s="191"/>
      <c r="H8" s="146"/>
      <c r="I8" s="190"/>
      <c r="J8" s="146"/>
      <c r="K8" s="192"/>
      <c r="L8" s="193"/>
      <c r="M8" s="194"/>
      <c r="N8" s="156"/>
      <c r="O8" s="156"/>
    </row>
    <row r="9" spans="2:15" ht="13.5" thickBot="1">
      <c r="B9" s="185" t="s">
        <v>177</v>
      </c>
      <c r="C9" s="146"/>
      <c r="D9" s="148"/>
      <c r="E9" s="195"/>
      <c r="F9" s="282"/>
      <c r="G9" s="148"/>
      <c r="H9" s="146"/>
      <c r="I9" s="148"/>
      <c r="J9" s="196"/>
      <c r="K9" s="197"/>
      <c r="L9" s="198"/>
      <c r="M9" s="194"/>
      <c r="N9" s="156"/>
      <c r="O9" s="156"/>
    </row>
    <row r="10" spans="2:15" ht="12.75">
      <c r="B10" s="185"/>
      <c r="C10" s="199"/>
      <c r="D10" s="156"/>
      <c r="E10" s="199"/>
      <c r="F10" s="200"/>
      <c r="G10" s="156"/>
      <c r="H10" s="199"/>
      <c r="I10" s="156"/>
      <c r="J10" s="199"/>
      <c r="K10" s="199"/>
      <c r="L10" s="156"/>
      <c r="M10" s="194"/>
      <c r="N10" s="156"/>
      <c r="O10" s="156"/>
    </row>
    <row r="11" spans="2:13" ht="12.75">
      <c r="B11" s="185"/>
      <c r="D11" s="142"/>
      <c r="E11" s="142"/>
      <c r="F11" s="142"/>
      <c r="G11" s="142" t="s">
        <v>178</v>
      </c>
      <c r="H11" s="142"/>
      <c r="I11" s="142"/>
      <c r="J11" s="142"/>
      <c r="K11" s="142"/>
      <c r="L11" s="142"/>
      <c r="M11" s="194"/>
    </row>
    <row r="12" spans="2:13" ht="13.5" thickBot="1">
      <c r="B12" s="185"/>
      <c r="C12" s="156" t="s">
        <v>179</v>
      </c>
      <c r="D12" s="156"/>
      <c r="E12" s="156"/>
      <c r="F12" s="156"/>
      <c r="G12" s="156"/>
      <c r="H12" s="156" t="s">
        <v>180</v>
      </c>
      <c r="I12" s="156"/>
      <c r="J12" s="156"/>
      <c r="K12" s="156"/>
      <c r="L12" s="156"/>
      <c r="M12" s="194"/>
    </row>
    <row r="13" spans="2:15" ht="13.5" thickBot="1">
      <c r="B13" s="185"/>
      <c r="C13" s="251" t="s">
        <v>170</v>
      </c>
      <c r="D13" s="251"/>
      <c r="E13" s="251"/>
      <c r="F13" s="278" t="s">
        <v>144</v>
      </c>
      <c r="G13" s="278" t="s">
        <v>172</v>
      </c>
      <c r="H13" s="251" t="s">
        <v>170</v>
      </c>
      <c r="I13" s="251"/>
      <c r="J13" s="251"/>
      <c r="K13" s="278" t="s">
        <v>144</v>
      </c>
      <c r="L13" s="278" t="s">
        <v>172</v>
      </c>
      <c r="M13" s="187"/>
      <c r="N13" s="188"/>
      <c r="O13" s="188"/>
    </row>
    <row r="14" spans="2:15" ht="13.5" thickBot="1">
      <c r="B14" s="185"/>
      <c r="C14" s="148" t="s">
        <v>173</v>
      </c>
      <c r="D14" s="148" t="s">
        <v>174</v>
      </c>
      <c r="E14" s="148" t="s">
        <v>175</v>
      </c>
      <c r="F14" s="278"/>
      <c r="G14" s="278"/>
      <c r="H14" s="148" t="s">
        <v>173</v>
      </c>
      <c r="I14" s="148" t="s">
        <v>174</v>
      </c>
      <c r="J14" s="148" t="s">
        <v>175</v>
      </c>
      <c r="K14" s="278"/>
      <c r="L14" s="278"/>
      <c r="M14" s="187"/>
      <c r="N14" s="188"/>
      <c r="O14" s="188"/>
    </row>
    <row r="15" spans="2:15" ht="13.5" thickBot="1">
      <c r="B15" s="185" t="s">
        <v>181</v>
      </c>
      <c r="C15" s="148"/>
      <c r="D15" s="148"/>
      <c r="E15" s="148"/>
      <c r="F15" s="201"/>
      <c r="G15" s="186"/>
      <c r="H15" s="148"/>
      <c r="I15" s="148"/>
      <c r="J15" s="155"/>
      <c r="K15" s="202"/>
      <c r="L15" s="186"/>
      <c r="M15" s="187"/>
      <c r="N15" s="188"/>
      <c r="O15" s="188"/>
    </row>
    <row r="16" spans="2:15" ht="13.5" thickBot="1">
      <c r="B16" s="185" t="s">
        <v>176</v>
      </c>
      <c r="C16" s="148"/>
      <c r="D16" s="148"/>
      <c r="E16" s="155"/>
      <c r="F16" s="155"/>
      <c r="G16" s="148"/>
      <c r="H16" s="148"/>
      <c r="I16" s="148"/>
      <c r="J16" s="155"/>
      <c r="K16" s="155"/>
      <c r="L16" s="148"/>
      <c r="M16" s="194"/>
      <c r="N16" s="156"/>
      <c r="O16" s="156"/>
    </row>
    <row r="17" spans="2:15" ht="13.5" thickBot="1">
      <c r="B17" s="185"/>
      <c r="C17" s="148"/>
      <c r="D17" s="148"/>
      <c r="E17" s="146"/>
      <c r="F17" s="148"/>
      <c r="G17" s="148"/>
      <c r="H17" s="148"/>
      <c r="I17" s="148"/>
      <c r="J17" s="148"/>
      <c r="K17" s="148"/>
      <c r="L17" s="148"/>
      <c r="M17" s="194"/>
      <c r="N17" s="156"/>
      <c r="O17" s="156"/>
    </row>
    <row r="18" spans="2:13" ht="9" customHeight="1">
      <c r="B18" s="185"/>
      <c r="C18" s="156"/>
      <c r="D18" s="156"/>
      <c r="E18" s="156"/>
      <c r="F18" s="156"/>
      <c r="G18" s="156"/>
      <c r="H18" s="156"/>
      <c r="I18" s="156"/>
      <c r="J18" s="156"/>
      <c r="K18" s="156"/>
      <c r="L18" s="156"/>
      <c r="M18" s="194"/>
    </row>
    <row r="19" spans="2:13" ht="13.5" thickBot="1">
      <c r="B19" s="185"/>
      <c r="C19" s="156"/>
      <c r="D19" s="156"/>
      <c r="E19" s="279" t="s">
        <v>182</v>
      </c>
      <c r="F19" s="279"/>
      <c r="G19" s="279"/>
      <c r="H19" s="279"/>
      <c r="I19" s="279"/>
      <c r="J19" s="279"/>
      <c r="K19" s="156"/>
      <c r="L19" s="156"/>
      <c r="M19" s="194"/>
    </row>
    <row r="20" spans="2:13" ht="13.5" thickBot="1">
      <c r="B20" s="185"/>
      <c r="C20" s="156"/>
      <c r="D20" s="156"/>
      <c r="E20" s="251" t="s">
        <v>170</v>
      </c>
      <c r="F20" s="251"/>
      <c r="G20" s="251"/>
      <c r="H20" s="251" t="s">
        <v>170</v>
      </c>
      <c r="I20" s="251"/>
      <c r="J20" s="251"/>
      <c r="K20" s="156"/>
      <c r="L20" s="156"/>
      <c r="M20" s="194"/>
    </row>
    <row r="21" spans="2:13" ht="13.5" thickBot="1">
      <c r="B21" s="185"/>
      <c r="C21" s="156"/>
      <c r="E21" s="148"/>
      <c r="F21" s="148"/>
      <c r="G21" s="148"/>
      <c r="H21" s="148" t="s">
        <v>183</v>
      </c>
      <c r="I21" s="148" t="s">
        <v>174</v>
      </c>
      <c r="J21" s="148" t="s">
        <v>175</v>
      </c>
      <c r="K21" s="156"/>
      <c r="L21" s="156"/>
      <c r="M21" s="194"/>
    </row>
    <row r="22" spans="2:13" ht="13.5" thickBot="1">
      <c r="B22" s="185"/>
      <c r="C22" s="156"/>
      <c r="D22" s="156" t="s">
        <v>176</v>
      </c>
      <c r="E22" s="148"/>
      <c r="F22" s="148"/>
      <c r="G22" s="148"/>
      <c r="H22" s="148"/>
      <c r="I22" s="148"/>
      <c r="J22" s="148"/>
      <c r="K22" s="156"/>
      <c r="L22" s="156"/>
      <c r="M22" s="194"/>
    </row>
    <row r="23" spans="2:13" ht="13.5" thickBot="1">
      <c r="B23" s="185"/>
      <c r="C23" s="156"/>
      <c r="D23" s="156" t="s">
        <v>177</v>
      </c>
      <c r="E23" s="148"/>
      <c r="F23" s="148"/>
      <c r="G23" s="148"/>
      <c r="H23" s="148"/>
      <c r="I23" s="148"/>
      <c r="J23" s="148"/>
      <c r="K23" s="156"/>
      <c r="L23" s="156"/>
      <c r="M23" s="194"/>
    </row>
    <row r="24" spans="2:13" ht="9" customHeight="1">
      <c r="B24" s="203"/>
      <c r="C24" s="204"/>
      <c r="D24" s="204"/>
      <c r="E24" s="204"/>
      <c r="F24" s="204"/>
      <c r="G24" s="204"/>
      <c r="H24" s="204"/>
      <c r="I24" s="204"/>
      <c r="J24" s="204"/>
      <c r="K24" s="204"/>
      <c r="L24" s="204"/>
      <c r="M24" s="205"/>
    </row>
    <row r="25" spans="2:13" ht="12.75">
      <c r="B25" s="156"/>
      <c r="C25" s="156"/>
      <c r="D25" s="156"/>
      <c r="E25" s="156"/>
      <c r="F25" s="156"/>
      <c r="G25" s="169" t="s">
        <v>184</v>
      </c>
      <c r="H25" s="156"/>
      <c r="I25" s="156"/>
      <c r="J25" s="156"/>
      <c r="K25" s="156"/>
      <c r="L25" s="156"/>
      <c r="M25" s="156"/>
    </row>
    <row r="26" spans="2:13" ht="13.5" thickBot="1">
      <c r="B26" s="181"/>
      <c r="C26" s="183"/>
      <c r="D26" s="182" t="s">
        <v>15</v>
      </c>
      <c r="E26" s="183"/>
      <c r="F26" s="183"/>
      <c r="G26" s="183"/>
      <c r="H26" s="182" t="s">
        <v>16</v>
      </c>
      <c r="I26" s="183"/>
      <c r="J26" s="183"/>
      <c r="K26" s="183"/>
      <c r="L26" s="183"/>
      <c r="M26" s="184"/>
    </row>
    <row r="27" spans="2:13" ht="13.5" thickBot="1">
      <c r="B27" s="185"/>
      <c r="C27" s="156"/>
      <c r="D27" s="251" t="s">
        <v>170</v>
      </c>
      <c r="E27" s="251"/>
      <c r="F27" s="251"/>
      <c r="G27" s="251" t="s">
        <v>172</v>
      </c>
      <c r="H27" s="251" t="s">
        <v>170</v>
      </c>
      <c r="I27" s="251"/>
      <c r="J27" s="251"/>
      <c r="K27" s="251" t="s">
        <v>172</v>
      </c>
      <c r="L27" s="156"/>
      <c r="M27" s="194"/>
    </row>
    <row r="28" spans="2:13" ht="13.5" thickBot="1">
      <c r="B28" s="185"/>
      <c r="C28" s="156"/>
      <c r="D28" s="148" t="s">
        <v>173</v>
      </c>
      <c r="E28" s="148" t="s">
        <v>174</v>
      </c>
      <c r="F28" s="189" t="s">
        <v>175</v>
      </c>
      <c r="G28" s="280"/>
      <c r="H28" s="148" t="s">
        <v>173</v>
      </c>
      <c r="I28" s="148" t="s">
        <v>174</v>
      </c>
      <c r="J28" s="189" t="s">
        <v>175</v>
      </c>
      <c r="K28" s="280"/>
      <c r="L28" s="156"/>
      <c r="M28" s="194"/>
    </row>
    <row r="29" spans="2:13" ht="13.5" thickBot="1">
      <c r="B29" s="185"/>
      <c r="C29" s="156" t="s">
        <v>185</v>
      </c>
      <c r="D29" s="146"/>
      <c r="E29" s="190"/>
      <c r="F29" s="146"/>
      <c r="G29" s="151"/>
      <c r="H29" s="198"/>
      <c r="I29" s="190"/>
      <c r="J29" s="206"/>
      <c r="K29" s="207"/>
      <c r="L29" s="156"/>
      <c r="M29" s="194"/>
    </row>
    <row r="30" spans="2:13" ht="13.5" thickBot="1">
      <c r="B30" s="185"/>
      <c r="C30" s="156" t="s">
        <v>186</v>
      </c>
      <c r="D30" s="146"/>
      <c r="E30" s="146"/>
      <c r="F30" s="195"/>
      <c r="G30" s="208"/>
      <c r="H30" s="209"/>
      <c r="I30" s="148"/>
      <c r="J30" s="196"/>
      <c r="K30" s="195"/>
      <c r="L30" s="156"/>
      <c r="M30" s="194"/>
    </row>
    <row r="31" spans="2:13" ht="12.75">
      <c r="B31" s="185"/>
      <c r="C31" s="156"/>
      <c r="D31" s="156"/>
      <c r="E31" s="156"/>
      <c r="F31" s="156"/>
      <c r="G31" s="156"/>
      <c r="H31" s="156"/>
      <c r="I31" s="156"/>
      <c r="J31" s="156"/>
      <c r="K31" s="156"/>
      <c r="L31" s="156"/>
      <c r="M31" s="194"/>
    </row>
    <row r="32" spans="2:13" ht="13.5" thickBot="1">
      <c r="B32" s="185"/>
      <c r="C32" s="156"/>
      <c r="D32" s="156" t="s">
        <v>179</v>
      </c>
      <c r="E32" s="156"/>
      <c r="F32" s="156"/>
      <c r="G32" s="156"/>
      <c r="H32" s="156" t="s">
        <v>129</v>
      </c>
      <c r="I32" s="156"/>
      <c r="J32" s="156"/>
      <c r="K32" s="156"/>
      <c r="L32" s="156"/>
      <c r="M32" s="194"/>
    </row>
    <row r="33" spans="2:13" ht="13.5" thickBot="1">
      <c r="B33" s="185"/>
      <c r="C33" s="156"/>
      <c r="D33" s="251" t="s">
        <v>170</v>
      </c>
      <c r="E33" s="251"/>
      <c r="F33" s="251"/>
      <c r="G33" s="251" t="s">
        <v>172</v>
      </c>
      <c r="H33" s="251" t="s">
        <v>170</v>
      </c>
      <c r="I33" s="251"/>
      <c r="J33" s="251"/>
      <c r="K33" s="251" t="s">
        <v>172</v>
      </c>
      <c r="L33" s="156"/>
      <c r="M33" s="194"/>
    </row>
    <row r="34" spans="2:13" ht="13.5" thickBot="1">
      <c r="B34" s="185"/>
      <c r="C34" s="156"/>
      <c r="D34" s="148" t="s">
        <v>173</v>
      </c>
      <c r="E34" s="148" t="s">
        <v>174</v>
      </c>
      <c r="F34" s="148" t="s">
        <v>175</v>
      </c>
      <c r="G34" s="251"/>
      <c r="H34" s="148" t="s">
        <v>173</v>
      </c>
      <c r="I34" s="148" t="s">
        <v>174</v>
      </c>
      <c r="J34" s="148" t="s">
        <v>175</v>
      </c>
      <c r="K34" s="251"/>
      <c r="L34" s="156"/>
      <c r="M34" s="194"/>
    </row>
    <row r="35" spans="2:13" ht="13.5" thickBot="1">
      <c r="B35" s="185"/>
      <c r="C35" s="156" t="s">
        <v>185</v>
      </c>
      <c r="D35" s="148"/>
      <c r="E35" s="148"/>
      <c r="F35" s="148"/>
      <c r="G35" s="148"/>
      <c r="H35" s="148"/>
      <c r="I35" s="148"/>
      <c r="J35" s="148"/>
      <c r="K35" s="148"/>
      <c r="L35" s="156"/>
      <c r="M35" s="194"/>
    </row>
    <row r="36" spans="2:13" ht="13.5" thickBot="1">
      <c r="B36" s="185"/>
      <c r="C36" s="156" t="s">
        <v>186</v>
      </c>
      <c r="D36" s="148"/>
      <c r="E36" s="148"/>
      <c r="F36" s="148"/>
      <c r="G36" s="148"/>
      <c r="H36" s="148"/>
      <c r="I36" s="148"/>
      <c r="J36" s="148"/>
      <c r="K36" s="148"/>
      <c r="L36" s="156"/>
      <c r="M36" s="194"/>
    </row>
    <row r="37" spans="2:13" ht="9.75" customHeight="1">
      <c r="B37" s="203"/>
      <c r="C37" s="204"/>
      <c r="D37" s="204"/>
      <c r="E37" s="204"/>
      <c r="F37" s="204"/>
      <c r="G37" s="204"/>
      <c r="H37" s="204"/>
      <c r="I37" s="204" t="s">
        <v>164</v>
      </c>
      <c r="J37" s="204"/>
      <c r="K37" s="204"/>
      <c r="L37" s="204"/>
      <c r="M37" s="205"/>
    </row>
    <row r="38" ht="12.75">
      <c r="G38" s="140" t="s">
        <v>187</v>
      </c>
    </row>
    <row r="39" ht="12.75">
      <c r="G39" s="140" t="s">
        <v>188</v>
      </c>
    </row>
    <row r="40" spans="2:13" ht="12.75">
      <c r="B40" s="181"/>
      <c r="C40" s="183"/>
      <c r="D40" s="183"/>
      <c r="E40" s="183"/>
      <c r="F40" s="183"/>
      <c r="G40" s="183"/>
      <c r="H40" s="183"/>
      <c r="I40" s="183"/>
      <c r="J40" s="183"/>
      <c r="K40" s="183"/>
      <c r="L40" s="183"/>
      <c r="M40" s="184"/>
    </row>
    <row r="41" spans="2:13" ht="12.75">
      <c r="B41" s="181" t="s">
        <v>189</v>
      </c>
      <c r="C41" s="183"/>
      <c r="D41" s="183"/>
      <c r="E41" s="183"/>
      <c r="F41" s="183"/>
      <c r="G41" s="183"/>
      <c r="H41" s="183"/>
      <c r="I41" s="183"/>
      <c r="J41" s="183"/>
      <c r="K41" s="183"/>
      <c r="L41" s="183"/>
      <c r="M41" s="184"/>
    </row>
    <row r="42" spans="2:13" ht="12.75">
      <c r="B42" s="210"/>
      <c r="C42" s="156"/>
      <c r="D42" s="211" t="s">
        <v>190</v>
      </c>
      <c r="E42" s="156"/>
      <c r="F42" s="156"/>
      <c r="G42" s="156"/>
      <c r="H42" s="156"/>
      <c r="I42" s="156"/>
      <c r="J42" s="156"/>
      <c r="K42" s="156"/>
      <c r="L42" s="156"/>
      <c r="M42" s="194"/>
    </row>
    <row r="43" spans="2:13" ht="12.75">
      <c r="B43" s="203"/>
      <c r="C43" s="204"/>
      <c r="D43" s="212"/>
      <c r="E43" s="204"/>
      <c r="F43" s="204"/>
      <c r="G43" s="204"/>
      <c r="H43" s="204"/>
      <c r="I43" s="204"/>
      <c r="J43" s="204"/>
      <c r="K43" s="204"/>
      <c r="L43" s="204"/>
      <c r="M43" s="205"/>
    </row>
  </sheetData>
  <sheetProtection/>
  <mergeCells count="27">
    <mergeCell ref="D2:H2"/>
    <mergeCell ref="K3:M3"/>
    <mergeCell ref="K4:M4"/>
    <mergeCell ref="C6:E6"/>
    <mergeCell ref="F6:F7"/>
    <mergeCell ref="G6:G7"/>
    <mergeCell ref="H6:J6"/>
    <mergeCell ref="K6:K7"/>
    <mergeCell ref="L6:L7"/>
    <mergeCell ref="H27:J27"/>
    <mergeCell ref="K27:K28"/>
    <mergeCell ref="F8:F9"/>
    <mergeCell ref="C13:E13"/>
    <mergeCell ref="F13:F14"/>
    <mergeCell ref="G13:G14"/>
    <mergeCell ref="H13:J13"/>
    <mergeCell ref="K13:K14"/>
    <mergeCell ref="D33:F33"/>
    <mergeCell ref="G33:G34"/>
    <mergeCell ref="H33:J33"/>
    <mergeCell ref="K33:K34"/>
    <mergeCell ref="L13:L14"/>
    <mergeCell ref="E19:J19"/>
    <mergeCell ref="E20:G20"/>
    <mergeCell ref="H20:J20"/>
    <mergeCell ref="D27:F27"/>
    <mergeCell ref="G27:G28"/>
  </mergeCells>
  <printOptions/>
  <pageMargins left="1.345" right="0.75" top="0.22" bottom="1" header="0" footer="0"/>
  <pageSetup horizontalDpi="600" verticalDpi="600" orientation="landscape" scale="90" r:id="rId2"/>
  <drawing r:id="rId1"/>
</worksheet>
</file>

<file path=xl/worksheets/sheet6.xml><?xml version="1.0" encoding="utf-8"?>
<worksheet xmlns="http://schemas.openxmlformats.org/spreadsheetml/2006/main" xmlns:r="http://schemas.openxmlformats.org/officeDocument/2006/relationships">
  <dimension ref="A1:M32"/>
  <sheetViews>
    <sheetView tabSelected="1" zoomScale="140" zoomScaleNormal="140" zoomScalePageLayoutView="0" workbookViewId="0" topLeftCell="A1">
      <selection activeCell="M1" sqref="M1"/>
    </sheetView>
  </sheetViews>
  <sheetFormatPr defaultColWidth="11.421875" defaultRowHeight="12.75"/>
  <cols>
    <col min="1" max="1" width="5.00390625" style="0" customWidth="1"/>
    <col min="2" max="2" width="17.7109375" style="0" bestFit="1" customWidth="1"/>
    <col min="3" max="3" width="12.8515625" style="0" customWidth="1"/>
    <col min="4" max="4" width="8.57421875" style="0" customWidth="1"/>
    <col min="5" max="5" width="7.00390625" style="0" customWidth="1"/>
    <col min="6" max="6" width="6.28125" style="0" customWidth="1"/>
    <col min="7" max="7" width="12.57421875" style="0" bestFit="1" customWidth="1"/>
    <col min="8" max="8" width="6.140625" style="0" customWidth="1"/>
    <col min="9" max="9" width="12.57421875" style="0" bestFit="1" customWidth="1"/>
    <col min="10" max="10" width="5.7109375" style="0" bestFit="1" customWidth="1"/>
    <col min="11" max="11" width="14.421875" style="0" bestFit="1" customWidth="1"/>
    <col min="12" max="12" width="23.8515625" style="0" bestFit="1" customWidth="1"/>
  </cols>
  <sheetData>
    <row r="1" spans="1:10" ht="12.75">
      <c r="A1" s="213"/>
      <c r="C1" s="285" t="s">
        <v>191</v>
      </c>
      <c r="D1" s="285"/>
      <c r="E1" s="285"/>
      <c r="F1" s="285"/>
      <c r="G1" s="285"/>
      <c r="H1" s="285"/>
      <c r="I1" s="285"/>
      <c r="J1" s="285"/>
    </row>
    <row r="2" spans="1:12" ht="12.75">
      <c r="A2" s="213"/>
      <c r="C2" s="285" t="s">
        <v>192</v>
      </c>
      <c r="D2" s="285"/>
      <c r="E2" s="285"/>
      <c r="F2" s="285"/>
      <c r="G2" s="285"/>
      <c r="H2" s="285"/>
      <c r="I2" s="285"/>
      <c r="J2" s="285"/>
      <c r="L2" s="215"/>
    </row>
    <row r="3" spans="1:12" ht="12.75">
      <c r="A3" s="213"/>
      <c r="C3" s="285" t="s">
        <v>193</v>
      </c>
      <c r="D3" s="285"/>
      <c r="E3" s="285"/>
      <c r="F3" s="285"/>
      <c r="G3" s="285"/>
      <c r="H3" s="285"/>
      <c r="I3" s="285"/>
      <c r="J3" s="285"/>
      <c r="K3" s="285"/>
      <c r="L3" s="216" t="s">
        <v>122</v>
      </c>
    </row>
    <row r="4" spans="1:12" ht="12.75">
      <c r="A4" s="213"/>
      <c r="C4" s="285" t="s">
        <v>194</v>
      </c>
      <c r="D4" s="285"/>
      <c r="E4" s="285"/>
      <c r="F4" s="285"/>
      <c r="G4" s="285"/>
      <c r="H4" s="285"/>
      <c r="I4" s="285"/>
      <c r="J4" s="285"/>
      <c r="K4" s="285"/>
      <c r="L4" s="217">
        <v>2011</v>
      </c>
    </row>
    <row r="5" spans="1:11" ht="13.5" thickBot="1">
      <c r="A5" s="213"/>
      <c r="C5" s="214"/>
      <c r="D5" s="214"/>
      <c r="E5" s="214"/>
      <c r="F5" s="214"/>
      <c r="G5" s="214"/>
      <c r="H5" s="214"/>
      <c r="I5" s="214"/>
      <c r="J5" s="214"/>
      <c r="K5" s="214"/>
    </row>
    <row r="6" spans="1:12" ht="12.75">
      <c r="A6" s="218" t="s">
        <v>195</v>
      </c>
      <c r="B6" s="218" t="s">
        <v>196</v>
      </c>
      <c r="C6" s="219" t="s">
        <v>196</v>
      </c>
      <c r="D6" s="219"/>
      <c r="E6" s="219"/>
      <c r="F6" s="218"/>
      <c r="G6" s="219" t="s">
        <v>197</v>
      </c>
      <c r="H6" s="219" t="s">
        <v>198</v>
      </c>
      <c r="I6" s="219" t="s">
        <v>199</v>
      </c>
      <c r="J6" s="219" t="s">
        <v>200</v>
      </c>
      <c r="K6" s="220"/>
      <c r="L6" s="220"/>
    </row>
    <row r="7" spans="1:12" ht="12.75">
      <c r="A7" s="221" t="s">
        <v>201</v>
      </c>
      <c r="B7" s="221" t="s">
        <v>202</v>
      </c>
      <c r="C7" s="222" t="s">
        <v>203</v>
      </c>
      <c r="D7" s="222" t="s">
        <v>204</v>
      </c>
      <c r="E7" s="222" t="s">
        <v>205</v>
      </c>
      <c r="F7" s="222" t="s">
        <v>206</v>
      </c>
      <c r="G7" s="222" t="s">
        <v>207</v>
      </c>
      <c r="H7" s="222" t="s">
        <v>208</v>
      </c>
      <c r="I7" s="222" t="s">
        <v>209</v>
      </c>
      <c r="J7" s="222" t="s">
        <v>210</v>
      </c>
      <c r="K7" s="222" t="s">
        <v>211</v>
      </c>
      <c r="L7" s="222" t="s">
        <v>212</v>
      </c>
    </row>
    <row r="8" spans="1:12" ht="12.75">
      <c r="A8" s="223">
        <v>1</v>
      </c>
      <c r="B8" s="224" t="s">
        <v>213</v>
      </c>
      <c r="C8" s="224" t="s">
        <v>214</v>
      </c>
      <c r="D8" s="224">
        <v>56076</v>
      </c>
      <c r="E8" s="224">
        <v>234.46</v>
      </c>
      <c r="F8" s="224">
        <v>42</v>
      </c>
      <c r="G8" s="225" t="s">
        <v>215</v>
      </c>
      <c r="H8" s="225" t="s">
        <v>216</v>
      </c>
      <c r="I8" s="226">
        <v>86538.57142857143</v>
      </c>
      <c r="J8" s="227">
        <v>1</v>
      </c>
      <c r="K8" s="224" t="s">
        <v>217</v>
      </c>
      <c r="L8" s="224" t="s">
        <v>217</v>
      </c>
    </row>
    <row r="9" spans="1:13" ht="12.75">
      <c r="A9" s="223">
        <v>2</v>
      </c>
      <c r="B9" s="224" t="s">
        <v>218</v>
      </c>
      <c r="C9" s="224" t="s">
        <v>219</v>
      </c>
      <c r="D9" s="224">
        <v>57022</v>
      </c>
      <c r="E9" s="224">
        <v>248</v>
      </c>
      <c r="F9" s="224">
        <v>43</v>
      </c>
      <c r="G9" s="225" t="s">
        <v>215</v>
      </c>
      <c r="H9" s="225" t="s">
        <v>216</v>
      </c>
      <c r="I9" s="226">
        <v>82636.8253968254</v>
      </c>
      <c r="J9" s="227">
        <v>2</v>
      </c>
      <c r="K9" s="224" t="s">
        <v>217</v>
      </c>
      <c r="L9" s="224" t="s">
        <v>217</v>
      </c>
      <c r="M9" s="118"/>
    </row>
    <row r="10" spans="1:13" ht="12.75">
      <c r="A10" s="223">
        <v>3</v>
      </c>
      <c r="B10" s="224" t="s">
        <v>220</v>
      </c>
      <c r="C10" s="224" t="s">
        <v>221</v>
      </c>
      <c r="D10" s="224">
        <v>59671</v>
      </c>
      <c r="E10" s="224">
        <v>235.72</v>
      </c>
      <c r="F10" s="224">
        <v>42</v>
      </c>
      <c r="G10" s="225" t="s">
        <v>215</v>
      </c>
      <c r="H10" s="225" t="s">
        <v>216</v>
      </c>
      <c r="I10" s="226">
        <v>86580.63492063493</v>
      </c>
      <c r="J10" s="227">
        <v>1</v>
      </c>
      <c r="K10" s="224" t="s">
        <v>217</v>
      </c>
      <c r="L10" s="224" t="s">
        <v>217</v>
      </c>
      <c r="M10" s="228"/>
    </row>
    <row r="11" spans="1:13" ht="12.75">
      <c r="A11" s="223">
        <v>4</v>
      </c>
      <c r="B11" s="224" t="s">
        <v>222</v>
      </c>
      <c r="C11" s="224" t="s">
        <v>223</v>
      </c>
      <c r="D11" s="224">
        <v>62569</v>
      </c>
      <c r="E11" s="224">
        <v>240.1</v>
      </c>
      <c r="F11" s="224">
        <v>44</v>
      </c>
      <c r="G11" s="225" t="s">
        <v>215</v>
      </c>
      <c r="H11" s="225" t="s">
        <v>216</v>
      </c>
      <c r="I11" s="226">
        <v>84066.98412698413</v>
      </c>
      <c r="J11" s="227">
        <v>2</v>
      </c>
      <c r="K11" s="224" t="s">
        <v>217</v>
      </c>
      <c r="L11" s="224" t="s">
        <v>217</v>
      </c>
      <c r="M11" s="228"/>
    </row>
    <row r="12" spans="1:13" ht="12.75">
      <c r="A12" s="223">
        <v>5</v>
      </c>
      <c r="B12" s="224" t="s">
        <v>224</v>
      </c>
      <c r="C12" s="224" t="s">
        <v>225</v>
      </c>
      <c r="D12" s="224">
        <v>70933</v>
      </c>
      <c r="E12" s="224">
        <v>249.97</v>
      </c>
      <c r="F12" s="224">
        <v>44</v>
      </c>
      <c r="G12" s="225" t="s">
        <v>215</v>
      </c>
      <c r="H12" s="225" t="s">
        <v>216</v>
      </c>
      <c r="I12" s="226">
        <v>86950.95238095238</v>
      </c>
      <c r="J12" s="227">
        <v>1</v>
      </c>
      <c r="K12" s="224" t="s">
        <v>217</v>
      </c>
      <c r="L12" s="224" t="s">
        <v>217</v>
      </c>
      <c r="M12" s="228"/>
    </row>
    <row r="13" spans="1:13" ht="12.75">
      <c r="A13" s="223">
        <v>6</v>
      </c>
      <c r="B13" s="224" t="s">
        <v>226</v>
      </c>
      <c r="C13" s="224" t="s">
        <v>225</v>
      </c>
      <c r="D13" s="224">
        <v>61342</v>
      </c>
      <c r="E13" s="224">
        <v>240.63</v>
      </c>
      <c r="F13" s="224">
        <v>44</v>
      </c>
      <c r="G13" s="225" t="s">
        <v>215</v>
      </c>
      <c r="H13" s="225" t="s">
        <v>216</v>
      </c>
      <c r="I13" s="226">
        <v>81010</v>
      </c>
      <c r="J13" s="227">
        <v>1</v>
      </c>
      <c r="K13" s="224" t="s">
        <v>217</v>
      </c>
      <c r="L13" s="224" t="s">
        <v>217</v>
      </c>
      <c r="M13" s="228"/>
    </row>
    <row r="14" spans="1:13" ht="12.75">
      <c r="A14" s="223">
        <v>7</v>
      </c>
      <c r="B14" s="224" t="s">
        <v>227</v>
      </c>
      <c r="C14" s="224" t="s">
        <v>221</v>
      </c>
      <c r="D14" s="224">
        <v>56163</v>
      </c>
      <c r="E14" s="224">
        <v>234.46</v>
      </c>
      <c r="F14" s="224">
        <v>42</v>
      </c>
      <c r="G14" s="225" t="s">
        <v>215</v>
      </c>
      <c r="H14" s="225" t="s">
        <v>216</v>
      </c>
      <c r="I14" s="226">
        <v>84005.55555555556</v>
      </c>
      <c r="J14" s="227">
        <v>1</v>
      </c>
      <c r="K14" s="224" t="s">
        <v>217</v>
      </c>
      <c r="L14" s="224" t="s">
        <v>217</v>
      </c>
      <c r="M14" s="228"/>
    </row>
    <row r="15" spans="1:12" ht="12.75">
      <c r="A15" s="223">
        <v>8</v>
      </c>
      <c r="B15" s="224" t="s">
        <v>228</v>
      </c>
      <c r="C15" s="224" t="s">
        <v>219</v>
      </c>
      <c r="D15" s="224">
        <v>61341</v>
      </c>
      <c r="E15" s="224">
        <v>240.63</v>
      </c>
      <c r="F15" s="224">
        <v>44</v>
      </c>
      <c r="G15" s="225" t="s">
        <v>215</v>
      </c>
      <c r="H15" s="225" t="s">
        <v>216</v>
      </c>
      <c r="I15" s="226">
        <v>107958.57142857143</v>
      </c>
      <c r="J15" s="227">
        <v>1</v>
      </c>
      <c r="K15" s="224" t="s">
        <v>217</v>
      </c>
      <c r="L15" s="224" t="s">
        <v>229</v>
      </c>
    </row>
    <row r="16" spans="1:12" ht="12.75">
      <c r="A16" s="223">
        <v>9</v>
      </c>
      <c r="B16" s="224" t="s">
        <v>230</v>
      </c>
      <c r="C16" s="224" t="s">
        <v>231</v>
      </c>
      <c r="D16" s="224">
        <v>63294</v>
      </c>
      <c r="E16" s="224">
        <v>241.27</v>
      </c>
      <c r="F16" s="224">
        <v>44</v>
      </c>
      <c r="G16" s="225" t="s">
        <v>215</v>
      </c>
      <c r="H16" s="225" t="s">
        <v>216</v>
      </c>
      <c r="I16" s="226">
        <v>87387.46031746033</v>
      </c>
      <c r="J16" s="227">
        <v>1</v>
      </c>
      <c r="K16" s="224" t="s">
        <v>217</v>
      </c>
      <c r="L16" s="224" t="s">
        <v>217</v>
      </c>
    </row>
    <row r="17" spans="1:12" ht="12.75">
      <c r="A17" s="223">
        <v>10</v>
      </c>
      <c r="B17" s="224" t="s">
        <v>232</v>
      </c>
      <c r="C17" s="224" t="s">
        <v>219</v>
      </c>
      <c r="D17" s="224">
        <v>53074</v>
      </c>
      <c r="E17" s="224">
        <v>239.9</v>
      </c>
      <c r="F17" s="224">
        <v>43</v>
      </c>
      <c r="G17" s="225" t="s">
        <v>215</v>
      </c>
      <c r="H17" s="225" t="s">
        <v>216</v>
      </c>
      <c r="I17" s="226">
        <v>83793.80952380953</v>
      </c>
      <c r="J17" s="227">
        <v>2</v>
      </c>
      <c r="K17" s="224" t="s">
        <v>217</v>
      </c>
      <c r="L17" s="224" t="s">
        <v>217</v>
      </c>
    </row>
    <row r="18" spans="1:12" ht="12.75">
      <c r="A18" s="223">
        <v>11</v>
      </c>
      <c r="B18" s="224" t="s">
        <v>233</v>
      </c>
      <c r="C18" s="224" t="s">
        <v>234</v>
      </c>
      <c r="D18" s="224">
        <v>57148</v>
      </c>
      <c r="E18" s="224">
        <v>235.77</v>
      </c>
      <c r="F18" s="224">
        <v>42</v>
      </c>
      <c r="G18" s="225" t="s">
        <v>215</v>
      </c>
      <c r="H18" s="225" t="s">
        <v>216</v>
      </c>
      <c r="I18" s="226">
        <v>74113.01587301587</v>
      </c>
      <c r="J18" s="227">
        <v>1</v>
      </c>
      <c r="K18" s="224" t="s">
        <v>217</v>
      </c>
      <c r="L18" s="224" t="s">
        <v>217</v>
      </c>
    </row>
    <row r="19" spans="1:12" ht="12.75">
      <c r="A19" s="223">
        <v>12</v>
      </c>
      <c r="B19" s="224" t="s">
        <v>235</v>
      </c>
      <c r="C19" s="224" t="s">
        <v>236</v>
      </c>
      <c r="D19" s="224">
        <v>59831</v>
      </c>
      <c r="E19" s="224">
        <v>240.11</v>
      </c>
      <c r="F19" s="224">
        <v>43</v>
      </c>
      <c r="G19" s="225" t="s">
        <v>215</v>
      </c>
      <c r="H19" s="225" t="s">
        <v>216</v>
      </c>
      <c r="I19" s="226">
        <v>82715.55555555556</v>
      </c>
      <c r="J19" s="227">
        <v>2</v>
      </c>
      <c r="K19" s="224" t="s">
        <v>217</v>
      </c>
      <c r="L19" s="224" t="s">
        <v>217</v>
      </c>
    </row>
    <row r="20" spans="1:13" ht="12.75">
      <c r="A20" s="223">
        <v>13</v>
      </c>
      <c r="B20" s="224" t="s">
        <v>237</v>
      </c>
      <c r="C20" s="224" t="s">
        <v>219</v>
      </c>
      <c r="D20" s="224">
        <v>56957</v>
      </c>
      <c r="E20" s="224">
        <v>235.8</v>
      </c>
      <c r="F20" s="224">
        <v>42</v>
      </c>
      <c r="G20" s="225" t="s">
        <v>215</v>
      </c>
      <c r="H20" s="225" t="s">
        <v>216</v>
      </c>
      <c r="I20" s="226">
        <v>103349.68253968254</v>
      </c>
      <c r="J20" s="227">
        <v>1</v>
      </c>
      <c r="K20" s="224" t="s">
        <v>217</v>
      </c>
      <c r="L20" s="224" t="s">
        <v>217</v>
      </c>
      <c r="M20" s="118"/>
    </row>
    <row r="21" spans="9:11" ht="12.75">
      <c r="I21" s="229">
        <f>SUM(I8:I20)</f>
        <v>1131107.6190476192</v>
      </c>
      <c r="K21" t="s">
        <v>196</v>
      </c>
    </row>
    <row r="32" ht="12.75">
      <c r="I32" t="s">
        <v>164</v>
      </c>
    </row>
  </sheetData>
  <sheetProtection/>
  <mergeCells count="4">
    <mergeCell ref="C1:J1"/>
    <mergeCell ref="C2:J2"/>
    <mergeCell ref="C3:K3"/>
    <mergeCell ref="C4:K4"/>
  </mergeCells>
  <printOptions horizontalCentered="1"/>
  <pageMargins left="0.1968503937007874" right="0.1968503937007874" top="0.1968503937007874" bottom="0.2755905511811024" header="0.2362204724409449" footer="0.2755905511811024"/>
  <pageSetup horizontalDpi="600" verticalDpi="600" orientation="landscape" scale="91" r:id="rId1"/>
</worksheet>
</file>

<file path=xl/worksheets/sheet7.xml><?xml version="1.0" encoding="utf-8"?>
<worksheet xmlns="http://schemas.openxmlformats.org/spreadsheetml/2006/main" xmlns:r="http://schemas.openxmlformats.org/officeDocument/2006/relationships">
  <dimension ref="A1:J35"/>
  <sheetViews>
    <sheetView zoomScale="148" zoomScaleNormal="148" zoomScalePageLayoutView="0" workbookViewId="0" topLeftCell="A1">
      <selection activeCell="D12" sqref="D12"/>
    </sheetView>
  </sheetViews>
  <sheetFormatPr defaultColWidth="11.421875" defaultRowHeight="12.75"/>
  <cols>
    <col min="1" max="1" width="3.8515625" style="0" customWidth="1"/>
    <col min="2" max="2" width="13.28125" style="0" bestFit="1" customWidth="1"/>
    <col min="3" max="3" width="15.28125" style="0" bestFit="1" customWidth="1"/>
    <col min="4" max="4" width="6.28125" style="0" customWidth="1"/>
    <col min="5" max="5" width="6.8515625" style="0" customWidth="1"/>
    <col min="6" max="6" width="6.7109375" style="0" customWidth="1"/>
    <col min="7" max="7" width="20.421875" style="0" bestFit="1" customWidth="1"/>
    <col min="8" max="8" width="11.140625" style="0" customWidth="1"/>
    <col min="9" max="10" width="16.7109375" style="0" bestFit="1" customWidth="1"/>
  </cols>
  <sheetData>
    <row r="1" spans="1:8" ht="12.75">
      <c r="A1" s="213"/>
      <c r="D1" s="230"/>
      <c r="E1" s="230"/>
      <c r="F1" s="230"/>
      <c r="G1" s="230"/>
      <c r="H1" s="230"/>
    </row>
    <row r="2" spans="1:10" ht="12.75">
      <c r="A2" s="213"/>
      <c r="B2" s="285" t="s">
        <v>192</v>
      </c>
      <c r="C2" s="285"/>
      <c r="D2" s="285"/>
      <c r="E2" s="285"/>
      <c r="F2" s="285"/>
      <c r="G2" s="285"/>
      <c r="H2" s="285"/>
      <c r="I2" s="285"/>
      <c r="J2" s="285"/>
    </row>
    <row r="3" spans="1:10" ht="12.75">
      <c r="A3" s="286" t="s">
        <v>102</v>
      </c>
      <c r="B3" s="286"/>
      <c r="C3" s="286"/>
      <c r="D3" s="286"/>
      <c r="E3" s="286"/>
      <c r="F3" s="286"/>
      <c r="G3" s="286"/>
      <c r="H3" s="286"/>
      <c r="I3" s="286"/>
      <c r="J3" s="286"/>
    </row>
    <row r="4" spans="1:10" ht="13.5" thickBot="1">
      <c r="A4" s="213"/>
      <c r="B4" s="213"/>
      <c r="C4" s="213"/>
      <c r="D4" s="213"/>
      <c r="E4" s="213"/>
      <c r="F4" s="213"/>
      <c r="G4" s="213"/>
      <c r="H4" s="213"/>
      <c r="I4" s="213"/>
      <c r="J4" s="231" t="s">
        <v>238</v>
      </c>
    </row>
    <row r="5" spans="1:10" ht="12.75">
      <c r="A5" s="287" t="s">
        <v>239</v>
      </c>
      <c r="B5" s="219" t="s">
        <v>207</v>
      </c>
      <c r="C5" s="219"/>
      <c r="D5" s="232"/>
      <c r="E5" s="219"/>
      <c r="F5" s="219"/>
      <c r="G5" s="219"/>
      <c r="H5" s="289" t="s">
        <v>240</v>
      </c>
      <c r="I5" s="287" t="s">
        <v>241</v>
      </c>
      <c r="J5" s="287" t="s">
        <v>242</v>
      </c>
    </row>
    <row r="6" spans="1:10" ht="12.75">
      <c r="A6" s="288"/>
      <c r="B6" s="222" t="s">
        <v>243</v>
      </c>
      <c r="C6" s="222" t="s">
        <v>203</v>
      </c>
      <c r="D6" s="233" t="s">
        <v>244</v>
      </c>
      <c r="E6" s="222" t="s">
        <v>205</v>
      </c>
      <c r="F6" s="222" t="s">
        <v>206</v>
      </c>
      <c r="G6" s="222" t="s">
        <v>245</v>
      </c>
      <c r="H6" s="290"/>
      <c r="I6" s="288"/>
      <c r="J6" s="288"/>
    </row>
    <row r="7" spans="1:10" s="140" customFormat="1" ht="12.75">
      <c r="A7" s="234">
        <v>1</v>
      </c>
      <c r="B7" s="235" t="s">
        <v>246</v>
      </c>
      <c r="C7" s="236" t="s">
        <v>247</v>
      </c>
      <c r="D7" s="234">
        <v>2537</v>
      </c>
      <c r="E7" s="234">
        <v>67.93</v>
      </c>
      <c r="F7" s="234">
        <v>17</v>
      </c>
      <c r="G7" s="235" t="s">
        <v>248</v>
      </c>
      <c r="H7" s="237">
        <v>387.237</v>
      </c>
      <c r="I7" s="235" t="s">
        <v>249</v>
      </c>
      <c r="J7" s="238" t="s">
        <v>249</v>
      </c>
    </row>
    <row r="8" spans="1:10" s="140" customFormat="1" ht="12.75">
      <c r="A8" s="234">
        <v>2</v>
      </c>
      <c r="B8" s="235" t="s">
        <v>250</v>
      </c>
      <c r="C8" s="236" t="s">
        <v>247</v>
      </c>
      <c r="D8" s="234">
        <v>62</v>
      </c>
      <c r="E8" s="234">
        <v>22.02</v>
      </c>
      <c r="F8" s="234">
        <v>0</v>
      </c>
      <c r="G8" s="235" t="s">
        <v>251</v>
      </c>
      <c r="H8" s="237">
        <v>8</v>
      </c>
      <c r="I8" s="235" t="s">
        <v>249</v>
      </c>
      <c r="J8" s="238" t="s">
        <v>249</v>
      </c>
    </row>
    <row r="9" spans="1:10" s="140" customFormat="1" ht="12.75">
      <c r="A9" s="234">
        <v>3</v>
      </c>
      <c r="B9" s="235" t="s">
        <v>252</v>
      </c>
      <c r="C9" s="236" t="s">
        <v>247</v>
      </c>
      <c r="D9" s="234">
        <v>127</v>
      </c>
      <c r="E9" s="234">
        <v>25</v>
      </c>
      <c r="F9" s="234">
        <v>22</v>
      </c>
      <c r="G9" s="235" t="s">
        <v>251</v>
      </c>
      <c r="H9" s="237">
        <v>13</v>
      </c>
      <c r="I9" s="235" t="s">
        <v>249</v>
      </c>
      <c r="J9" s="238" t="s">
        <v>249</v>
      </c>
    </row>
    <row r="10" spans="1:10" s="140" customFormat="1" ht="12.75">
      <c r="A10" s="234">
        <v>4</v>
      </c>
      <c r="B10" s="235" t="s">
        <v>252</v>
      </c>
      <c r="C10" s="236" t="s">
        <v>247</v>
      </c>
      <c r="D10" s="234">
        <v>127</v>
      </c>
      <c r="E10" s="234">
        <v>25</v>
      </c>
      <c r="F10" s="234">
        <v>22</v>
      </c>
      <c r="G10" s="235" t="s">
        <v>251</v>
      </c>
      <c r="H10" s="237">
        <v>10.5</v>
      </c>
      <c r="I10" s="235" t="s">
        <v>249</v>
      </c>
      <c r="J10" s="238" t="s">
        <v>249</v>
      </c>
    </row>
    <row r="11" spans="1:10" s="140" customFormat="1" ht="12.75">
      <c r="A11" s="234">
        <v>5</v>
      </c>
      <c r="B11" s="235" t="s">
        <v>252</v>
      </c>
      <c r="C11" s="236" t="s">
        <v>247</v>
      </c>
      <c r="D11" s="234">
        <v>127</v>
      </c>
      <c r="E11" s="234">
        <v>25</v>
      </c>
      <c r="F11" s="234">
        <v>22</v>
      </c>
      <c r="G11" s="235" t="s">
        <v>251</v>
      </c>
      <c r="H11" s="237">
        <v>6</v>
      </c>
      <c r="I11" s="235" t="s">
        <v>249</v>
      </c>
      <c r="J11" s="238" t="s">
        <v>249</v>
      </c>
    </row>
    <row r="12" spans="1:10" s="140" customFormat="1" ht="12.75">
      <c r="A12" s="234">
        <v>6</v>
      </c>
      <c r="B12" s="235" t="s">
        <v>252</v>
      </c>
      <c r="C12" s="236" t="s">
        <v>247</v>
      </c>
      <c r="D12" s="234">
        <v>127</v>
      </c>
      <c r="E12" s="234">
        <v>25</v>
      </c>
      <c r="F12" s="234">
        <v>22</v>
      </c>
      <c r="G12" s="235" t="s">
        <v>251</v>
      </c>
      <c r="H12" s="237">
        <v>2</v>
      </c>
      <c r="I12" s="235" t="s">
        <v>249</v>
      </c>
      <c r="J12" s="238" t="s">
        <v>249</v>
      </c>
    </row>
    <row r="13" spans="1:10" s="140" customFormat="1" ht="12.75">
      <c r="A13" s="234">
        <v>7</v>
      </c>
      <c r="B13" s="235" t="s">
        <v>253</v>
      </c>
      <c r="C13" s="236" t="s">
        <v>225</v>
      </c>
      <c r="D13" s="234">
        <v>4926</v>
      </c>
      <c r="E13" s="234">
        <v>84.94</v>
      </c>
      <c r="F13" s="234">
        <v>20</v>
      </c>
      <c r="G13" s="235" t="s">
        <v>254</v>
      </c>
      <c r="H13" s="237">
        <f>82.18+1.5</f>
        <v>83.68</v>
      </c>
      <c r="I13" s="235" t="s">
        <v>249</v>
      </c>
      <c r="J13" s="238" t="s">
        <v>249</v>
      </c>
    </row>
    <row r="14" spans="1:10" s="140" customFormat="1" ht="12.75">
      <c r="A14" s="234">
        <v>8</v>
      </c>
      <c r="B14" s="235" t="s">
        <v>255</v>
      </c>
      <c r="C14" s="236" t="s">
        <v>236</v>
      </c>
      <c r="D14" s="234">
        <v>5530</v>
      </c>
      <c r="E14" s="234">
        <v>106.84</v>
      </c>
      <c r="F14" s="234">
        <v>18</v>
      </c>
      <c r="G14" s="235" t="s">
        <v>215</v>
      </c>
      <c r="H14" s="237">
        <v>5200</v>
      </c>
      <c r="I14" s="235" t="s">
        <v>256</v>
      </c>
      <c r="J14" s="238" t="s">
        <v>256</v>
      </c>
    </row>
    <row r="15" spans="1:10" s="140" customFormat="1" ht="12.75">
      <c r="A15" s="234">
        <v>9</v>
      </c>
      <c r="B15" s="235" t="s">
        <v>257</v>
      </c>
      <c r="C15" s="236" t="s">
        <v>247</v>
      </c>
      <c r="D15" s="234">
        <v>2704</v>
      </c>
      <c r="E15" s="234">
        <v>73.73</v>
      </c>
      <c r="F15" s="234">
        <v>14</v>
      </c>
      <c r="G15" s="235" t="s">
        <v>254</v>
      </c>
      <c r="H15" s="237">
        <v>15</v>
      </c>
      <c r="I15" s="235" t="s">
        <v>249</v>
      </c>
      <c r="J15" s="238" t="s">
        <v>249</v>
      </c>
    </row>
    <row r="16" spans="1:10" s="140" customFormat="1" ht="12.75">
      <c r="A16" s="234">
        <v>10</v>
      </c>
      <c r="B16" s="235" t="s">
        <v>246</v>
      </c>
      <c r="C16" s="236" t="s">
        <v>247</v>
      </c>
      <c r="D16" s="234">
        <v>2537</v>
      </c>
      <c r="E16" s="234">
        <v>67.93</v>
      </c>
      <c r="F16" s="234">
        <v>17</v>
      </c>
      <c r="G16" s="235" t="s">
        <v>248</v>
      </c>
      <c r="H16" s="237">
        <v>404.576</v>
      </c>
      <c r="I16" s="235" t="s">
        <v>249</v>
      </c>
      <c r="J16" s="238" t="s">
        <v>249</v>
      </c>
    </row>
    <row r="17" ht="12.75">
      <c r="H17" s="239">
        <f>SUM(H7:H16)</f>
        <v>6129.993</v>
      </c>
    </row>
    <row r="35" ht="12.75">
      <c r="I35" t="s">
        <v>164</v>
      </c>
    </row>
  </sheetData>
  <sheetProtection/>
  <mergeCells count="6">
    <mergeCell ref="B2:J2"/>
    <mergeCell ref="A3:J3"/>
    <mergeCell ref="A5:A6"/>
    <mergeCell ref="H5:H6"/>
    <mergeCell ref="I5:I6"/>
    <mergeCell ref="J5:J6"/>
  </mergeCells>
  <printOptions horizontalCentered="1"/>
  <pageMargins left="1.0318110236220472" right="0.7874015748031497" top="0.1968503937007874" bottom="0.2755905511811024" header="0.2362204724409449" footer="0.2755905511811024"/>
  <pageSetup horizontalDpi="600" verticalDpi="600" orientation="landscape"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Administracion Portuaria Integral de Dos Bocas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RUTILO</dc:creator>
  <cp:keywords/>
  <dc:description/>
  <cp:lastModifiedBy> </cp:lastModifiedBy>
  <cp:lastPrinted>2011-01-06T20:48:05Z</cp:lastPrinted>
  <dcterms:created xsi:type="dcterms:W3CDTF">2008-07-29T15:11:20Z</dcterms:created>
  <dcterms:modified xsi:type="dcterms:W3CDTF">2011-02-16T00:48:09Z</dcterms:modified>
  <cp:category/>
  <cp:version/>
  <cp:contentType/>
  <cp:contentStatus/>
</cp:coreProperties>
</file>