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GUADALUPE\Documents\Documentos Lupita\LUPITA\ESTADISTICAS\estadisticas 2026\PAGINA WEB 2026\febrero 2026\"/>
    </mc:Choice>
  </mc:AlternateContent>
  <bookViews>
    <workbookView xWindow="-7590" yWindow="2055" windowWidth="15480" windowHeight="9465" tabRatio="865"/>
  </bookViews>
  <sheets>
    <sheet name="Mov.PortuarioMensual " sheetId="177" r:id="rId1"/>
  </sheets>
  <definedNames>
    <definedName name="_xlnm.Print_Area" localSheetId="0">'Mov.PortuarioMensual '!$A$1:$P$80</definedName>
  </definedNames>
  <calcPr calcId="152511"/>
</workbook>
</file>

<file path=xl/calcChain.xml><?xml version="1.0" encoding="utf-8"?>
<calcChain xmlns="http://schemas.openxmlformats.org/spreadsheetml/2006/main">
  <c r="D50" i="177" l="1"/>
  <c r="D48" i="177"/>
  <c r="D32" i="177"/>
  <c r="D31" i="177"/>
  <c r="D41" i="177" l="1"/>
  <c r="E41" i="177"/>
  <c r="F41" i="177"/>
  <c r="G41" i="177"/>
  <c r="H41" i="177"/>
  <c r="I41" i="177"/>
  <c r="J41" i="177"/>
  <c r="K41" i="177"/>
  <c r="L41" i="177"/>
  <c r="M41" i="177"/>
  <c r="N41" i="177"/>
  <c r="O39" i="177" l="1"/>
  <c r="O38" i="177" l="1"/>
  <c r="O51" i="177"/>
  <c r="C41" i="177"/>
  <c r="K30" i="177" l="1"/>
  <c r="K29" i="177" s="1"/>
  <c r="F53" i="177" l="1"/>
  <c r="E63" i="177" l="1"/>
  <c r="I70" i="177" l="1"/>
  <c r="D70" i="177" l="1"/>
  <c r="E70" i="177"/>
  <c r="F70" i="177"/>
  <c r="G70" i="177"/>
  <c r="H70" i="177"/>
  <c r="J70" i="177"/>
  <c r="K70" i="177"/>
  <c r="L70" i="177"/>
  <c r="M70" i="177"/>
  <c r="N70" i="177"/>
  <c r="C70" i="177"/>
  <c r="N30" i="177" l="1"/>
  <c r="N29" i="177" s="1"/>
  <c r="N63" i="177" l="1"/>
  <c r="N59" i="177"/>
  <c r="N53" i="177"/>
  <c r="N19" i="177"/>
  <c r="N12" i="177"/>
  <c r="I12" i="177" l="1"/>
  <c r="O32" i="177" l="1"/>
  <c r="O73" i="177"/>
  <c r="O72" i="177"/>
  <c r="O71" i="177"/>
  <c r="O68" i="177"/>
  <c r="D67" i="177"/>
  <c r="C67" i="177"/>
  <c r="O65" i="177"/>
  <c r="O64" i="177"/>
  <c r="M63" i="177"/>
  <c r="L63" i="177"/>
  <c r="K63" i="177"/>
  <c r="J63" i="177"/>
  <c r="I63" i="177"/>
  <c r="H63" i="177"/>
  <c r="G63" i="177"/>
  <c r="F63" i="177"/>
  <c r="D63" i="177"/>
  <c r="C63" i="177"/>
  <c r="O61" i="177"/>
  <c r="O60" i="177"/>
  <c r="M59" i="177"/>
  <c r="L59" i="177"/>
  <c r="K59" i="177"/>
  <c r="J59" i="177"/>
  <c r="I59" i="177"/>
  <c r="H59" i="177"/>
  <c r="G59" i="177"/>
  <c r="F59" i="177"/>
  <c r="E59" i="177"/>
  <c r="D59" i="177"/>
  <c r="C59" i="177"/>
  <c r="O57" i="177"/>
  <c r="O56" i="177"/>
  <c r="O55" i="177"/>
  <c r="O54" i="177"/>
  <c r="M53" i="177"/>
  <c r="L53" i="177"/>
  <c r="K53" i="177"/>
  <c r="J53" i="177"/>
  <c r="I53" i="177"/>
  <c r="H53" i="177"/>
  <c r="G53" i="177"/>
  <c r="E53" i="177"/>
  <c r="D53" i="177"/>
  <c r="C53" i="177"/>
  <c r="O49" i="177"/>
  <c r="O48" i="177"/>
  <c r="O47" i="177"/>
  <c r="O46" i="177"/>
  <c r="O45" i="177"/>
  <c r="O44" i="177"/>
  <c r="O43" i="177"/>
  <c r="O42" i="177"/>
  <c r="O37" i="177"/>
  <c r="O36" i="177"/>
  <c r="O35" i="177"/>
  <c r="O34" i="177"/>
  <c r="G30" i="177"/>
  <c r="G29" i="177" s="1"/>
  <c r="O31" i="177"/>
  <c r="M30" i="177"/>
  <c r="M29" i="177" s="1"/>
  <c r="J30" i="177"/>
  <c r="J29" i="177" s="1"/>
  <c r="I30" i="177"/>
  <c r="I29" i="177" s="1"/>
  <c r="F30" i="177"/>
  <c r="F29" i="177" s="1"/>
  <c r="E30" i="177"/>
  <c r="E29" i="177" s="1"/>
  <c r="O26" i="177"/>
  <c r="O25" i="177"/>
  <c r="O24" i="177"/>
  <c r="O23" i="177"/>
  <c r="O22" i="177"/>
  <c r="O21" i="177"/>
  <c r="O20" i="177"/>
  <c r="M19" i="177"/>
  <c r="L19" i="177"/>
  <c r="K19" i="177"/>
  <c r="J19" i="177"/>
  <c r="I19" i="177"/>
  <c r="H19" i="177"/>
  <c r="G19" i="177"/>
  <c r="F19" i="177"/>
  <c r="E19" i="177"/>
  <c r="D19" i="177"/>
  <c r="C19" i="177"/>
  <c r="O17" i="177"/>
  <c r="O16" i="177"/>
  <c r="O15" i="177"/>
  <c r="O14" i="177"/>
  <c r="O13" i="177"/>
  <c r="M12" i="177"/>
  <c r="L12" i="177"/>
  <c r="K12" i="177"/>
  <c r="J12" i="177"/>
  <c r="H12" i="177"/>
  <c r="G12" i="177"/>
  <c r="F12" i="177"/>
  <c r="E12" i="177"/>
  <c r="D12" i="177"/>
  <c r="C12" i="177"/>
  <c r="O33" i="177"/>
  <c r="D30" i="177"/>
  <c r="D29" i="177" s="1"/>
  <c r="H30" i="177"/>
  <c r="H29" i="177" s="1"/>
  <c r="L30" i="177"/>
  <c r="L29" i="177" s="1"/>
  <c r="C30" i="177"/>
  <c r="C29" i="177" s="1"/>
  <c r="O67" i="177" l="1"/>
  <c r="O59" i="177"/>
  <c r="O30" i="177"/>
  <c r="O29" i="177"/>
  <c r="O63" i="177"/>
  <c r="O19" i="177"/>
  <c r="O53" i="177"/>
  <c r="O70" i="177"/>
  <c r="O12" i="177"/>
  <c r="O50" i="177" l="1"/>
  <c r="O41" i="177" l="1"/>
</calcChain>
</file>

<file path=xl/sharedStrings.xml><?xml version="1.0" encoding="utf-8"?>
<sst xmlns="http://schemas.openxmlformats.org/spreadsheetml/2006/main" count="80" uniqueCount="60">
  <si>
    <t>C O N C E P T O</t>
  </si>
  <si>
    <t xml:space="preserve">  </t>
  </si>
  <si>
    <t xml:space="preserve">ARRIBO DE EMBARCACIONES </t>
  </si>
  <si>
    <t>Terminal de Abastecimiento (Off Shore)**</t>
  </si>
  <si>
    <t>Terminal de Usos Múltiples con carga</t>
  </si>
  <si>
    <t>Terminal de Usos Múltiples sin carga</t>
  </si>
  <si>
    <t>Monoboyas (Petroleros)</t>
  </si>
  <si>
    <t>BUQUES OPERADOS</t>
  </si>
  <si>
    <t>Terminal de Usos Múltiples (Carga comercial)</t>
  </si>
  <si>
    <t>Terminal de Usos Múltiples (Sin carga)</t>
  </si>
  <si>
    <t>Terminal de Abastecimiento (Buque tanque)</t>
  </si>
  <si>
    <t>Otros (+)</t>
  </si>
  <si>
    <t xml:space="preserve">MOVIMIENTO DE CARGA </t>
  </si>
  <si>
    <t>Por tipo de trafico (Toneladas)</t>
  </si>
  <si>
    <t>Altura</t>
  </si>
  <si>
    <t xml:space="preserve">      Importación</t>
  </si>
  <si>
    <t xml:space="preserve">      Exportación</t>
  </si>
  <si>
    <t>Cabotaje de entrada (TUM)</t>
  </si>
  <si>
    <t>Cabotaje de salida (TUM)</t>
  </si>
  <si>
    <t>Por tipo de carga (Toneladas)</t>
  </si>
  <si>
    <t>General suelta (Altura TUM)</t>
  </si>
  <si>
    <t>General Suelta (Cabotaje TUM)</t>
  </si>
  <si>
    <t>General Contenerizada (TUM)</t>
  </si>
  <si>
    <t>Granel Agrícola (Altura TUM)</t>
  </si>
  <si>
    <t>Granel Mineral (TUM)</t>
  </si>
  <si>
    <t>Carga General Off Shore (T. Abast.)</t>
  </si>
  <si>
    <t>Fluidos (TUM)</t>
  </si>
  <si>
    <t>Fluidos (T. Abast.)</t>
  </si>
  <si>
    <t>Petróleo y derivados</t>
  </si>
  <si>
    <t>Contenedores (TEUS)</t>
  </si>
  <si>
    <t>Importación</t>
  </si>
  <si>
    <t>Exportación</t>
  </si>
  <si>
    <t>Cabotaje de entrada</t>
  </si>
  <si>
    <t>Cabotaje de salida</t>
  </si>
  <si>
    <t xml:space="preserve">Vehículos automotores </t>
  </si>
  <si>
    <t>Embarque/Desembarque de pasajeros</t>
  </si>
  <si>
    <t>Embarques</t>
  </si>
  <si>
    <t>Desembarques</t>
  </si>
  <si>
    <t>Transbordadores</t>
  </si>
  <si>
    <t>Pasajeros</t>
  </si>
  <si>
    <t>Pasajeros en Cruceros</t>
  </si>
  <si>
    <t>Tránsito</t>
  </si>
  <si>
    <t>Desembarcados</t>
  </si>
  <si>
    <t>Embarcados</t>
  </si>
  <si>
    <t>(+) Se refiere a buques de la Armada de México, Geofísico, Oceanografíco, Sismológicos, taller de Buceo</t>
  </si>
  <si>
    <t xml:space="preserve">     y Draga en operaciones de dragado.</t>
  </si>
  <si>
    <t>(*) Preliminar</t>
  </si>
  <si>
    <t>Terminal de Abastecimiento (Off Shore)</t>
  </si>
  <si>
    <t>Off shore (Terminal de Abastecimiento)</t>
  </si>
  <si>
    <t>Cabotaje (T.Abast. Diesel)</t>
  </si>
  <si>
    <t>ARRIBO DE EMBARCACIONES: Se refiere a la entrada de una embarcación en cualquiera de las terminales (TUM, Terminal de Abastecimiento, fondeo) contabilizando su arribo solo la primera vez que atraque en el muelle, los demas toques al muelle se consideran buques operados.</t>
  </si>
  <si>
    <t>BUQUES OPERADOS: Se refiere a los movimientos de enmienda que realiza una embarcación en su arribo, al pasarse de una terminal a otra (TUM, Terminal de Abastecimiento, fondeo) sin salir del puerto, contabilizando todos los movimientos.</t>
  </si>
  <si>
    <t>Cabotaje (Monoboyas)</t>
  </si>
  <si>
    <t>Terminal MDA 47 S.A.P.I.</t>
  </si>
  <si>
    <t>Movimiento de carga en MDA47</t>
  </si>
  <si>
    <t>Cabotaje de entrada (MDA47)</t>
  </si>
  <si>
    <t>Cabotaje de salida (MDA47)</t>
  </si>
  <si>
    <t xml:space="preserve"> Acumulado Ene- Dic 2025</t>
  </si>
  <si>
    <t>Serie Mensual de Movimiento Portuario 2026</t>
  </si>
  <si>
    <t xml:space="preserve"> Acumulado Ene- Dic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</si>
</sst>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2]* #,##0.00_-;\-[$€-2]* #,##0.00_-;_-[$€-2]* &quot;-&quot;??_-"/>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9"/>
      <name val="Microsoft Sans Serif"/>
      <family val="2"/>
    </font>
    <font>
      <b/>
      <sz val="10"/>
      <name val="Times New Roman"/>
      <family val="1"/>
    </font>
    <font>
      <sz val="10"/>
      <name val="Noto Sans"/>
      <family val="2"/>
    </font>
    <font>
      <sz val="8"/>
      <name val="Noto Sans"/>
      <family val="2"/>
    </font>
    <font>
      <sz val="8"/>
      <color theme="1" tint="0.249977111117893"/>
      <name val="Noto Sans"/>
      <family val="2"/>
    </font>
    <font>
      <b/>
      <sz val="12"/>
      <name val="Noto Sans"/>
      <family val="2"/>
    </font>
    <font>
      <sz val="10"/>
      <color indexed="54"/>
      <name val="Noto Sans"/>
      <family val="2"/>
    </font>
    <font>
      <b/>
      <sz val="9"/>
      <color theme="0"/>
      <name val="Noto Sans"/>
      <family val="2"/>
    </font>
    <font>
      <b/>
      <sz val="8"/>
      <color theme="0"/>
      <name val="Noto Sans"/>
      <family val="2"/>
    </font>
    <font>
      <sz val="10"/>
      <color indexed="9"/>
      <name val="Noto Sans"/>
      <family val="2"/>
    </font>
    <font>
      <b/>
      <sz val="8"/>
      <color theme="1" tint="0.249977111117893"/>
      <name val="Noto Sans"/>
      <family val="2"/>
    </font>
    <font>
      <sz val="8"/>
      <color indexed="54"/>
      <name val="Noto Sans"/>
      <family val="2"/>
    </font>
    <font>
      <b/>
      <sz val="8"/>
      <name val="Noto Sans"/>
      <family val="2"/>
    </font>
    <font>
      <sz val="8"/>
      <color indexed="62"/>
      <name val="Noto Sans"/>
      <family val="2"/>
    </font>
    <font>
      <sz val="10"/>
      <color indexed="62"/>
      <name val="Noto Sans"/>
      <family val="2"/>
    </font>
    <font>
      <sz val="8"/>
      <name val="Montserrat"/>
    </font>
  </fonts>
  <fills count="3">
    <fill>
      <patternFill patternType="none"/>
    </fill>
    <fill>
      <patternFill patternType="gray125"/>
    </fill>
    <fill>
      <patternFill patternType="solid">
        <fgColor rgb="FF9D2449"/>
        <bgColor indexed="64"/>
      </patternFill>
    </fill>
  </fills>
  <borders count="17">
    <border>
      <left/>
      <right/>
      <top/>
      <bottom/>
      <diagonal/>
    </border>
    <border>
      <left style="medium">
        <color indexed="22"/>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style="medium">
        <color indexed="22"/>
      </right>
      <top/>
      <bottom style="thin">
        <color indexed="22"/>
      </bottom>
      <diagonal/>
    </border>
    <border>
      <left style="medium">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medium">
        <color indexed="22"/>
      </left>
      <right style="thin">
        <color indexed="22"/>
      </right>
      <top style="thin">
        <color indexed="22"/>
      </top>
      <bottom style="medium">
        <color indexed="22"/>
      </bottom>
      <diagonal/>
    </border>
    <border>
      <left style="medium">
        <color indexed="22"/>
      </left>
      <right style="thin">
        <color indexed="22"/>
      </right>
      <top style="thin">
        <color indexed="22"/>
      </top>
      <bottom/>
      <diagonal/>
    </border>
    <border>
      <left style="thin">
        <color indexed="22"/>
      </left>
      <right style="thin">
        <color indexed="22"/>
      </right>
      <top/>
      <bottom/>
      <diagonal/>
    </border>
    <border>
      <left style="thin">
        <color indexed="22"/>
      </left>
      <right style="thin">
        <color indexed="22"/>
      </right>
      <top style="thin">
        <color indexed="22"/>
      </top>
      <bottom style="medium">
        <color indexed="22"/>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thin">
        <color theme="1" tint="0.24994659260841701"/>
      </left>
      <right style="thin">
        <color theme="1" tint="0.24994659260841701"/>
      </right>
      <top style="medium">
        <color theme="1" tint="0.24994659260841701"/>
      </top>
      <bottom style="medium">
        <color theme="1" tint="0.24994659260841701"/>
      </bottom>
      <diagonal/>
    </border>
    <border>
      <left style="medium">
        <color theme="1" tint="0.24994659260841701"/>
      </left>
      <right/>
      <top style="medium">
        <color theme="1" tint="0.24994659260841701"/>
      </top>
      <bottom style="medium">
        <color theme="1" tint="0.24994659260841701"/>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style="thin">
        <color indexed="22"/>
      </top>
      <bottom style="thin">
        <color indexed="22"/>
      </bottom>
      <diagonal/>
    </border>
  </borders>
  <cellStyleXfs count="87">
    <xf numFmtId="0" fontId="0" fillId="0" borderId="0"/>
    <xf numFmtId="43" fontId="39" fillId="0" borderId="0" applyFont="0" applyFill="0" applyBorder="0" applyAlignment="0" applyProtection="0"/>
    <xf numFmtId="164" fontId="39"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40" fillId="0" borderId="0"/>
    <xf numFmtId="0" fontId="38" fillId="0" borderId="0"/>
    <xf numFmtId="0" fontId="40" fillId="0" borderId="0"/>
    <xf numFmtId="0" fontId="41" fillId="0" borderId="0"/>
    <xf numFmtId="0" fontId="38" fillId="0" borderId="0"/>
    <xf numFmtId="0" fontId="42" fillId="0" borderId="0"/>
    <xf numFmtId="9" fontId="40" fillId="0" borderId="0" applyFont="0" applyFill="0" applyBorder="0" applyAlignment="0" applyProtection="0"/>
    <xf numFmtId="0" fontId="39" fillId="0" borderId="0"/>
    <xf numFmtId="43" fontId="39" fillId="0" borderId="0" applyFont="0" applyFill="0" applyBorder="0" applyAlignment="0" applyProtection="0"/>
    <xf numFmtId="9" fontId="39" fillId="0" borderId="0" applyFont="0" applyFill="0" applyBorder="0" applyAlignment="0" applyProtection="0"/>
    <xf numFmtId="0" fontId="37" fillId="0" borderId="0"/>
    <xf numFmtId="43" fontId="37" fillId="0" borderId="0" applyFont="0" applyFill="0" applyBorder="0" applyAlignment="0" applyProtection="0"/>
    <xf numFmtId="43" fontId="39" fillId="0" borderId="0" applyFont="0" applyFill="0" applyBorder="0" applyAlignment="0" applyProtection="0"/>
    <xf numFmtId="0" fontId="36" fillId="0" borderId="0"/>
    <xf numFmtId="43" fontId="36" fillId="0" borderId="0" applyFont="0" applyFill="0" applyBorder="0" applyAlignment="0" applyProtection="0"/>
    <xf numFmtId="0" fontId="35" fillId="0" borderId="0"/>
    <xf numFmtId="43" fontId="35" fillId="0" borderId="0" applyFont="0" applyFill="0" applyBorder="0" applyAlignment="0" applyProtection="0"/>
    <xf numFmtId="0" fontId="34" fillId="0" borderId="0"/>
    <xf numFmtId="43" fontId="34" fillId="0" borderId="0" applyFont="0" applyFill="0" applyBorder="0" applyAlignment="0" applyProtection="0"/>
    <xf numFmtId="0" fontId="33" fillId="0" borderId="0"/>
    <xf numFmtId="43" fontId="33" fillId="0" borderId="0" applyFont="0" applyFill="0" applyBorder="0" applyAlignment="0" applyProtection="0"/>
    <xf numFmtId="0" fontId="32" fillId="0" borderId="0"/>
    <xf numFmtId="43" fontId="32" fillId="0" borderId="0" applyFont="0" applyFill="0" applyBorder="0" applyAlignment="0" applyProtection="0"/>
    <xf numFmtId="0" fontId="31" fillId="0" borderId="0"/>
    <xf numFmtId="43" fontId="31" fillId="0" borderId="0" applyFont="0" applyFill="0" applyBorder="0" applyAlignment="0" applyProtection="0"/>
    <xf numFmtId="0" fontId="30" fillId="0" borderId="0"/>
    <xf numFmtId="43" fontId="30" fillId="0" borderId="0" applyFont="0" applyFill="0" applyBorder="0" applyAlignment="0" applyProtection="0"/>
    <xf numFmtId="0" fontId="29" fillId="0" borderId="0"/>
    <xf numFmtId="43" fontId="29" fillId="0" borderId="0" applyFont="0" applyFill="0" applyBorder="0" applyAlignment="0" applyProtection="0"/>
    <xf numFmtId="0" fontId="28" fillId="0" borderId="0"/>
    <xf numFmtId="43" fontId="28" fillId="0" borderId="0" applyFont="0" applyFill="0" applyBorder="0" applyAlignment="0" applyProtection="0"/>
    <xf numFmtId="0" fontId="27" fillId="0" borderId="0"/>
    <xf numFmtId="43" fontId="27" fillId="0" borderId="0" applyFont="0" applyFill="0" applyBorder="0" applyAlignment="0" applyProtection="0"/>
    <xf numFmtId="0" fontId="26" fillId="0" borderId="0"/>
    <xf numFmtId="43" fontId="26" fillId="0" borderId="0" applyFont="0" applyFill="0" applyBorder="0" applyAlignment="0" applyProtection="0"/>
    <xf numFmtId="0" fontId="25" fillId="0" borderId="0"/>
    <xf numFmtId="0" fontId="24" fillId="0" borderId="0"/>
    <xf numFmtId="43" fontId="24" fillId="0" borderId="0" applyFont="0" applyFill="0" applyBorder="0" applyAlignment="0" applyProtection="0"/>
    <xf numFmtId="0" fontId="23" fillId="0" borderId="0"/>
    <xf numFmtId="43" fontId="23" fillId="0" borderId="0" applyFont="0" applyFill="0" applyBorder="0" applyAlignment="0" applyProtection="0"/>
    <xf numFmtId="0" fontId="22" fillId="0" borderId="0"/>
    <xf numFmtId="43" fontId="22" fillId="0" borderId="0" applyFont="0" applyFill="0" applyBorder="0" applyAlignment="0" applyProtection="0"/>
    <xf numFmtId="0" fontId="21" fillId="0" borderId="0"/>
    <xf numFmtId="43" fontId="21" fillId="0" borderId="0" applyFont="0" applyFill="0" applyBorder="0" applyAlignment="0" applyProtection="0"/>
    <xf numFmtId="0" fontId="2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0" fontId="18" fillId="0" borderId="0"/>
    <xf numFmtId="43" fontId="18" fillId="0" borderId="0" applyFont="0" applyFill="0" applyBorder="0" applyAlignment="0" applyProtection="0"/>
    <xf numFmtId="0" fontId="17" fillId="0" borderId="0"/>
    <xf numFmtId="43" fontId="17" fillId="0" borderId="0" applyFont="0" applyFill="0" applyBorder="0" applyAlignment="0" applyProtection="0"/>
    <xf numFmtId="0" fontId="16" fillId="0" borderId="0"/>
    <xf numFmtId="43" fontId="16" fillId="0" borderId="0" applyFont="0" applyFill="0" applyBorder="0" applyAlignment="0" applyProtection="0"/>
    <xf numFmtId="0" fontId="15" fillId="0" borderId="0"/>
    <xf numFmtId="43" fontId="15" fillId="0" borderId="0" applyFont="0" applyFill="0" applyBorder="0" applyAlignment="0" applyProtection="0"/>
    <xf numFmtId="0" fontId="14" fillId="0" borderId="0"/>
    <xf numFmtId="43" fontId="14" fillId="0" borderId="0" applyFont="0" applyFill="0" applyBorder="0" applyAlignment="0" applyProtection="0"/>
    <xf numFmtId="0" fontId="13" fillId="0" borderId="0"/>
    <xf numFmtId="43" fontId="13" fillId="0" borderId="0" applyFont="0" applyFill="0" applyBorder="0" applyAlignment="0" applyProtection="0"/>
    <xf numFmtId="0" fontId="12" fillId="0" borderId="0"/>
    <xf numFmtId="43" fontId="12" fillId="0" borderId="0" applyFont="0" applyFill="0" applyBorder="0" applyAlignment="0" applyProtection="0"/>
    <xf numFmtId="0" fontId="11" fillId="0" borderId="0"/>
    <xf numFmtId="43" fontId="11" fillId="0" borderId="0" applyFont="0" applyFill="0" applyBorder="0" applyAlignment="0" applyProtection="0"/>
    <xf numFmtId="0" fontId="10" fillId="0" borderId="0"/>
    <xf numFmtId="0" fontId="9" fillId="0" borderId="0"/>
    <xf numFmtId="43" fontId="9" fillId="0" borderId="0" applyFont="0" applyFill="0" applyBorder="0" applyAlignment="0" applyProtection="0"/>
    <xf numFmtId="0" fontId="8" fillId="0" borderId="0"/>
    <xf numFmtId="43" fontId="8" fillId="0" borderId="0" applyFont="0" applyFill="0" applyBorder="0" applyAlignment="0" applyProtection="0"/>
    <xf numFmtId="0" fontId="7" fillId="0" borderId="0"/>
    <xf numFmtId="0" fontId="6" fillId="0" borderId="0"/>
    <xf numFmtId="43" fontId="6" fillId="0" borderId="0" applyFont="0" applyFill="0" applyBorder="0" applyAlignment="0" applyProtection="0"/>
    <xf numFmtId="0" fontId="5" fillId="0" borderId="0"/>
    <xf numFmtId="43" fontId="5" fillId="0" borderId="0" applyFont="0" applyFill="0" applyBorder="0" applyAlignment="0" applyProtection="0"/>
    <xf numFmtId="0" fontId="4"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cellStyleXfs>
  <cellXfs count="83">
    <xf numFmtId="0" fontId="0" fillId="0" borderId="0" xfId="0"/>
    <xf numFmtId="0" fontId="43" fillId="0" borderId="0" xfId="12" applyFont="1"/>
    <xf numFmtId="0" fontId="44" fillId="0" borderId="0" xfId="12" applyFont="1"/>
    <xf numFmtId="0" fontId="47" fillId="0" borderId="0" xfId="12" applyFont="1" applyFill="1"/>
    <xf numFmtId="0" fontId="47" fillId="0" borderId="0" xfId="12" applyFont="1"/>
    <xf numFmtId="17" fontId="48" fillId="2" borderId="12" xfId="12" applyNumberFormat="1" applyFont="1" applyFill="1" applyBorder="1" applyAlignment="1">
      <alignment horizontal="center" vertical="center"/>
    </xf>
    <xf numFmtId="0" fontId="49" fillId="2" borderId="12" xfId="12" applyFont="1" applyFill="1" applyBorder="1" applyAlignment="1">
      <alignment horizontal="center" vertical="center" wrapText="1"/>
    </xf>
    <xf numFmtId="0" fontId="50" fillId="0" borderId="0" xfId="12" applyFont="1" applyFill="1" applyAlignment="1">
      <alignment horizontal="center" vertical="center"/>
    </xf>
    <xf numFmtId="0" fontId="45" fillId="0" borderId="1" xfId="12" applyFont="1" applyBorder="1"/>
    <xf numFmtId="0" fontId="45" fillId="0" borderId="2" xfId="12" applyFont="1" applyBorder="1"/>
    <xf numFmtId="0" fontId="45" fillId="0" borderId="2" xfId="12" applyFont="1" applyBorder="1" applyAlignment="1">
      <alignment horizontal="right"/>
    </xf>
    <xf numFmtId="0" fontId="51" fillId="0" borderId="2" xfId="12" applyFont="1" applyBorder="1" applyAlignment="1">
      <alignment horizontal="right"/>
    </xf>
    <xf numFmtId="0" fontId="45" fillId="0" borderId="2" xfId="12" applyFont="1" applyFill="1" applyBorder="1" applyAlignment="1">
      <alignment horizontal="right"/>
    </xf>
    <xf numFmtId="0" fontId="45" fillId="0" borderId="3" xfId="12" applyFont="1" applyBorder="1" applyAlignment="1">
      <alignment horizontal="right"/>
    </xf>
    <xf numFmtId="0" fontId="52" fillId="0" borderId="0" xfId="12" applyFont="1" applyFill="1"/>
    <xf numFmtId="3" fontId="53" fillId="0" borderId="2" xfId="12" applyNumberFormat="1" applyFont="1" applyFill="1" applyBorder="1" applyAlignment="1">
      <alignment horizontal="right"/>
    </xf>
    <xf numFmtId="0" fontId="53" fillId="0" borderId="1" xfId="12" applyFont="1" applyBorder="1"/>
    <xf numFmtId="0" fontId="44" fillId="0" borderId="5" xfId="12" applyFont="1" applyBorder="1"/>
    <xf numFmtId="3" fontId="44" fillId="0" borderId="2" xfId="12" applyNumberFormat="1" applyFont="1" applyBorder="1" applyAlignment="1">
      <alignment horizontal="right"/>
    </xf>
    <xf numFmtId="3" fontId="44" fillId="0" borderId="2" xfId="12" applyNumberFormat="1" applyFont="1" applyFill="1" applyBorder="1" applyAlignment="1">
      <alignment horizontal="right"/>
    </xf>
    <xf numFmtId="3" fontId="53" fillId="0" borderId="2" xfId="12" applyNumberFormat="1" applyFont="1" applyBorder="1" applyAlignment="1">
      <alignment horizontal="right"/>
    </xf>
    <xf numFmtId="0" fontId="44" fillId="0" borderId="1" xfId="12" applyFont="1" applyBorder="1"/>
    <xf numFmtId="0" fontId="44" fillId="0" borderId="1" xfId="12" applyFont="1" applyFill="1" applyBorder="1"/>
    <xf numFmtId="0" fontId="44" fillId="0" borderId="5" xfId="12" applyFont="1" applyFill="1" applyBorder="1"/>
    <xf numFmtId="0" fontId="44" fillId="0" borderId="2" xfId="12" applyFont="1" applyBorder="1" applyAlignment="1">
      <alignment horizontal="right"/>
    </xf>
    <xf numFmtId="0" fontId="44" fillId="0" borderId="2" xfId="12" applyFont="1" applyBorder="1"/>
    <xf numFmtId="0" fontId="44" fillId="0" borderId="2" xfId="12" applyFont="1" applyFill="1" applyBorder="1" applyAlignment="1">
      <alignment horizontal="right"/>
    </xf>
    <xf numFmtId="4" fontId="44" fillId="0" borderId="2" xfId="12" applyNumberFormat="1" applyFont="1" applyBorder="1" applyAlignment="1">
      <alignment horizontal="right"/>
    </xf>
    <xf numFmtId="0" fontId="53" fillId="0" borderId="2" xfId="12" applyFont="1" applyBorder="1" applyAlignment="1">
      <alignment horizontal="right"/>
    </xf>
    <xf numFmtId="0" fontId="44" fillId="0" borderId="4" xfId="12" applyFont="1" applyBorder="1"/>
    <xf numFmtId="0" fontId="53" fillId="0" borderId="5" xfId="12" applyFont="1" applyBorder="1"/>
    <xf numFmtId="4" fontId="53" fillId="0" borderId="5" xfId="12" applyNumberFormat="1" applyFont="1" applyFill="1" applyBorder="1" applyAlignment="1"/>
    <xf numFmtId="4" fontId="53" fillId="0" borderId="2" xfId="1" applyNumberFormat="1" applyFont="1" applyBorder="1" applyAlignment="1">
      <alignment horizontal="right"/>
    </xf>
    <xf numFmtId="4" fontId="52" fillId="0" borderId="0" xfId="12" applyNumberFormat="1" applyFont="1" applyFill="1"/>
    <xf numFmtId="4" fontId="53" fillId="0" borderId="5" xfId="12" applyNumberFormat="1" applyFont="1" applyBorder="1" applyAlignment="1"/>
    <xf numFmtId="4" fontId="44" fillId="0" borderId="2" xfId="12" applyNumberFormat="1" applyFont="1" applyFill="1" applyBorder="1" applyAlignment="1"/>
    <xf numFmtId="4" fontId="44" fillId="0" borderId="14" xfId="12" applyNumberFormat="1" applyFont="1" applyFill="1" applyBorder="1" applyAlignment="1"/>
    <xf numFmtId="4" fontId="44" fillId="0" borderId="5" xfId="12" applyNumberFormat="1" applyFont="1" applyFill="1" applyBorder="1" applyAlignment="1"/>
    <xf numFmtId="4" fontId="44" fillId="0" borderId="2" xfId="12" applyNumberFormat="1" applyFont="1" applyBorder="1" applyAlignment="1"/>
    <xf numFmtId="0" fontId="44" fillId="0" borderId="2" xfId="12" applyFont="1" applyFill="1" applyBorder="1"/>
    <xf numFmtId="4" fontId="44" fillId="0" borderId="2" xfId="12" applyNumberFormat="1" applyFont="1" applyFill="1" applyBorder="1" applyAlignment="1">
      <alignment horizontal="right"/>
    </xf>
    <xf numFmtId="0" fontId="44" fillId="0" borderId="4" xfId="12" applyFont="1" applyFill="1" applyBorder="1"/>
    <xf numFmtId="0" fontId="53" fillId="0" borderId="5" xfId="12" applyFont="1" applyFill="1" applyBorder="1"/>
    <xf numFmtId="4" fontId="53" fillId="0" borderId="2" xfId="12" applyNumberFormat="1" applyFont="1" applyFill="1" applyBorder="1" applyAlignment="1">
      <alignment horizontal="right"/>
    </xf>
    <xf numFmtId="0" fontId="44" fillId="0" borderId="16" xfId="12" applyFont="1" applyFill="1" applyBorder="1"/>
    <xf numFmtId="4" fontId="54" fillId="0" borderId="2" xfId="0" applyNumberFormat="1" applyFont="1" applyFill="1" applyBorder="1" applyAlignment="1"/>
    <xf numFmtId="4" fontId="53" fillId="0" borderId="5" xfId="12" applyNumberFormat="1" applyFont="1" applyFill="1" applyBorder="1" applyAlignment="1">
      <alignment horizontal="right"/>
    </xf>
    <xf numFmtId="3" fontId="53" fillId="0" borderId="5" xfId="12" applyNumberFormat="1" applyFont="1" applyBorder="1" applyAlignment="1">
      <alignment horizontal="right"/>
    </xf>
    <xf numFmtId="3" fontId="53" fillId="0" borderId="5" xfId="12" applyNumberFormat="1" applyFont="1" applyFill="1" applyBorder="1" applyAlignment="1">
      <alignment horizontal="right"/>
    </xf>
    <xf numFmtId="3" fontId="44" fillId="0" borderId="5" xfId="12" applyNumberFormat="1" applyFont="1" applyBorder="1" applyAlignment="1">
      <alignment horizontal="right"/>
    </xf>
    <xf numFmtId="3" fontId="53" fillId="0" borderId="2" xfId="1" applyNumberFormat="1" applyFont="1" applyBorder="1" applyAlignment="1">
      <alignment horizontal="right"/>
    </xf>
    <xf numFmtId="0" fontId="53" fillId="0" borderId="4" xfId="12" applyFont="1" applyBorder="1"/>
    <xf numFmtId="0" fontId="44" fillId="0" borderId="15" xfId="12" applyFont="1" applyFill="1" applyBorder="1" applyAlignment="1">
      <alignment horizontal="right"/>
    </xf>
    <xf numFmtId="0" fontId="44" fillId="0" borderId="5" xfId="12" applyFont="1" applyBorder="1" applyAlignment="1">
      <alignment horizontal="right"/>
    </xf>
    <xf numFmtId="0" fontId="44" fillId="0" borderId="5" xfId="12" applyFont="1" applyFill="1" applyBorder="1" applyAlignment="1">
      <alignment horizontal="right"/>
    </xf>
    <xf numFmtId="0" fontId="53" fillId="0" borderId="6" xfId="12" applyFont="1" applyBorder="1" applyAlignment="1">
      <alignment horizontal="right"/>
    </xf>
    <xf numFmtId="0" fontId="53" fillId="0" borderId="6" xfId="12" applyFont="1" applyFill="1" applyBorder="1" applyAlignment="1">
      <alignment horizontal="right"/>
    </xf>
    <xf numFmtId="0" fontId="44" fillId="0" borderId="7" xfId="12" applyFont="1" applyBorder="1"/>
    <xf numFmtId="0" fontId="44" fillId="0" borderId="8" xfId="12" applyFont="1" applyBorder="1"/>
    <xf numFmtId="0" fontId="44" fillId="0" borderId="9" xfId="12" applyFont="1" applyBorder="1"/>
    <xf numFmtId="0" fontId="44" fillId="0" borderId="9" xfId="12" applyFont="1" applyBorder="1" applyAlignment="1">
      <alignment horizontal="right"/>
    </xf>
    <xf numFmtId="0" fontId="44" fillId="0" borderId="9" xfId="12" applyFont="1" applyFill="1" applyBorder="1" applyAlignment="1">
      <alignment horizontal="right"/>
    </xf>
    <xf numFmtId="3" fontId="53" fillId="0" borderId="9" xfId="12" applyNumberFormat="1" applyFont="1" applyBorder="1" applyAlignment="1">
      <alignment horizontal="right"/>
    </xf>
    <xf numFmtId="0" fontId="53" fillId="0" borderId="5" xfId="12" applyFont="1" applyBorder="1" applyAlignment="1">
      <alignment horizontal="right"/>
    </xf>
    <xf numFmtId="0" fontId="53" fillId="0" borderId="8" xfId="12" applyFont="1" applyBorder="1"/>
    <xf numFmtId="0" fontId="44" fillId="0" borderId="6" xfId="12" applyFont="1" applyBorder="1"/>
    <xf numFmtId="0" fontId="44" fillId="0" borderId="6" xfId="12" applyFont="1" applyFill="1" applyBorder="1" applyAlignment="1">
      <alignment horizontal="right"/>
    </xf>
    <xf numFmtId="0" fontId="44" fillId="0" borderId="6" xfId="12" applyFont="1" applyBorder="1" applyAlignment="1">
      <alignment horizontal="right"/>
    </xf>
    <xf numFmtId="0" fontId="44" fillId="0" borderId="10" xfId="12" applyFont="1" applyBorder="1"/>
    <xf numFmtId="0" fontId="44" fillId="0" borderId="10" xfId="12" applyFont="1" applyBorder="1" applyAlignment="1">
      <alignment horizontal="right"/>
    </xf>
    <xf numFmtId="0" fontId="53" fillId="0" borderId="10" xfId="12" applyFont="1" applyBorder="1" applyAlignment="1">
      <alignment horizontal="right"/>
    </xf>
    <xf numFmtId="0" fontId="55" fillId="0" borderId="0" xfId="12" applyFont="1" applyFill="1"/>
    <xf numFmtId="0" fontId="43" fillId="0" borderId="0" xfId="12" applyFont="1" applyAlignment="1">
      <alignment wrapText="1"/>
    </xf>
    <xf numFmtId="0" fontId="43" fillId="0" borderId="0" xfId="12" applyFont="1" applyFill="1"/>
    <xf numFmtId="3" fontId="47" fillId="0" borderId="0" xfId="12" applyNumberFormat="1" applyFont="1"/>
    <xf numFmtId="4" fontId="56" fillId="0" borderId="2" xfId="12" applyNumberFormat="1" applyFont="1" applyBorder="1" applyAlignment="1">
      <alignment horizontal="right"/>
    </xf>
    <xf numFmtId="0" fontId="46" fillId="0" borderId="0" xfId="12" applyFont="1" applyAlignment="1">
      <alignment horizontal="center"/>
    </xf>
    <xf numFmtId="0" fontId="53" fillId="0" borderId="4" xfId="12" applyFont="1" applyBorder="1"/>
    <xf numFmtId="0" fontId="53" fillId="0" borderId="5" xfId="12" applyFont="1" applyBorder="1"/>
    <xf numFmtId="0" fontId="48" fillId="2" borderId="11" xfId="12" applyFont="1" applyFill="1" applyBorder="1" applyAlignment="1">
      <alignment horizontal="center" vertical="center"/>
    </xf>
    <xf numFmtId="0" fontId="48" fillId="2" borderId="13" xfId="12" applyFont="1" applyFill="1" applyBorder="1" applyAlignment="1">
      <alignment horizontal="center" vertical="center"/>
    </xf>
    <xf numFmtId="0" fontId="53" fillId="0" borderId="4" xfId="12" applyFont="1" applyFill="1" applyBorder="1"/>
    <xf numFmtId="0" fontId="53" fillId="0" borderId="5" xfId="12" applyFont="1" applyFill="1" applyBorder="1"/>
  </cellXfs>
  <cellStyles count="87">
    <cellStyle name="Euro" xfId="2"/>
    <cellStyle name="Millares" xfId="1" builtinId="3"/>
    <cellStyle name="Millares 10" xfId="29"/>
    <cellStyle name="Millares 11" xfId="31"/>
    <cellStyle name="Millares 12" xfId="33"/>
    <cellStyle name="Millares 13" xfId="35"/>
    <cellStyle name="Millares 14" xfId="37"/>
    <cellStyle name="Millares 15" xfId="39"/>
    <cellStyle name="Millares 16" xfId="42"/>
    <cellStyle name="Millares 17" xfId="44"/>
    <cellStyle name="Millares 18" xfId="46"/>
    <cellStyle name="Millares 19" xfId="48"/>
    <cellStyle name="Millares 2" xfId="3"/>
    <cellStyle name="Millares 2 2" xfId="13"/>
    <cellStyle name="Millares 20" xfId="50"/>
    <cellStyle name="Millares 21" xfId="52"/>
    <cellStyle name="Millares 22" xfId="54"/>
    <cellStyle name="Millares 23" xfId="56"/>
    <cellStyle name="Millares 24" xfId="58"/>
    <cellStyle name="Millares 25" xfId="60"/>
    <cellStyle name="Millares 26" xfId="62"/>
    <cellStyle name="Millares 27" xfId="64"/>
    <cellStyle name="Millares 28" xfId="66"/>
    <cellStyle name="Millares 29" xfId="68"/>
    <cellStyle name="Millares 3" xfId="4"/>
    <cellStyle name="Millares 30" xfId="71"/>
    <cellStyle name="Millares 31" xfId="73"/>
    <cellStyle name="Millares 32" xfId="76"/>
    <cellStyle name="Millares 33" xfId="78"/>
    <cellStyle name="Millares 34" xfId="80"/>
    <cellStyle name="Millares 35" xfId="82"/>
    <cellStyle name="Millares 36" xfId="84"/>
    <cellStyle name="Millares 37" xfId="86"/>
    <cellStyle name="Millares 4" xfId="16"/>
    <cellStyle name="Millares 4 2" xfId="17"/>
    <cellStyle name="Millares 5" xfId="19"/>
    <cellStyle name="Millares 6" xfId="21"/>
    <cellStyle name="Millares 7" xfId="23"/>
    <cellStyle name="Millares 8" xfId="25"/>
    <cellStyle name="Millares 9" xfId="27"/>
    <cellStyle name="Normal" xfId="0" builtinId="0"/>
    <cellStyle name="Normal 10" xfId="22"/>
    <cellStyle name="Normal 11" xfId="24"/>
    <cellStyle name="Normal 12" xfId="26"/>
    <cellStyle name="Normal 13" xfId="28"/>
    <cellStyle name="Normal 14" xfId="30"/>
    <cellStyle name="Normal 15" xfId="32"/>
    <cellStyle name="Normal 16" xfId="34"/>
    <cellStyle name="Normal 17" xfId="36"/>
    <cellStyle name="Normal 18" xfId="38"/>
    <cellStyle name="Normal 19" xfId="40"/>
    <cellStyle name="Normal 2" xfId="5"/>
    <cellStyle name="Normal 2 2" xfId="6"/>
    <cellStyle name="Normal 20" xfId="41"/>
    <cellStyle name="Normal 21" xfId="43"/>
    <cellStyle name="Normal 22" xfId="45"/>
    <cellStyle name="Normal 23" xfId="47"/>
    <cellStyle name="Normal 24" xfId="49"/>
    <cellStyle name="Normal 25" xfId="51"/>
    <cellStyle name="Normal 26" xfId="53"/>
    <cellStyle name="Normal 27" xfId="55"/>
    <cellStyle name="Normal 28" xfId="57"/>
    <cellStyle name="Normal 29" xfId="59"/>
    <cellStyle name="Normal 3" xfId="7"/>
    <cellStyle name="Normal 3 2" xfId="8"/>
    <cellStyle name="Normal 30" xfId="61"/>
    <cellStyle name="Normal 31" xfId="63"/>
    <cellStyle name="Normal 32" xfId="65"/>
    <cellStyle name="Normal 33" xfId="67"/>
    <cellStyle name="Normal 34" xfId="69"/>
    <cellStyle name="Normal 35" xfId="70"/>
    <cellStyle name="Normal 36" xfId="72"/>
    <cellStyle name="Normal 37" xfId="75"/>
    <cellStyle name="Normal 38" xfId="77"/>
    <cellStyle name="Normal 39" xfId="79"/>
    <cellStyle name="Normal 4" xfId="9"/>
    <cellStyle name="Normal 40" xfId="81"/>
    <cellStyle name="Normal 41" xfId="83"/>
    <cellStyle name="Normal 42" xfId="85"/>
    <cellStyle name="Normal 5" xfId="10"/>
    <cellStyle name="Normal 6" xfId="12"/>
    <cellStyle name="Normal 7" xfId="15"/>
    <cellStyle name="Normal 8" xfId="18"/>
    <cellStyle name="Normal 8 2" xfId="74"/>
    <cellStyle name="Normal 9" xfId="20"/>
    <cellStyle name="Porcentaje 2" xfId="14"/>
    <cellStyle name="Porcentual 2" xfId="11"/>
  </cellStyles>
  <dxfs count="0"/>
  <tableStyles count="0" defaultTableStyle="TableStyleMedium9" defaultPivotStyle="PivotStyleLight16"/>
  <colors>
    <mruColors>
      <color rgb="FF9D2449"/>
      <color rgb="FF800000"/>
      <color rgb="FFB38E5D"/>
      <color rgb="FF621132"/>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28575</xdr:colOff>
      <xdr:row>33</xdr:row>
      <xdr:rowOff>0</xdr:rowOff>
    </xdr:from>
    <xdr:to>
      <xdr:col>2</xdr:col>
      <xdr:colOff>208575</xdr:colOff>
      <xdr:row>34</xdr:row>
      <xdr:rowOff>18075</xdr:rowOff>
    </xdr:to>
    <xdr:sp macro="" textlink="">
      <xdr:nvSpPr>
        <xdr:cNvPr id="4" name="CuadroTexto 3"/>
        <xdr:cNvSpPr txBox="1"/>
      </xdr:nvSpPr>
      <xdr:spPr>
        <a:xfrm>
          <a:off x="2533650" y="560070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4</xdr:col>
      <xdr:colOff>19050</xdr:colOff>
      <xdr:row>1</xdr:row>
      <xdr:rowOff>66675</xdr:rowOff>
    </xdr:from>
    <xdr:to>
      <xdr:col>12</xdr:col>
      <xdr:colOff>742950</xdr:colOff>
      <xdr:row>3</xdr:row>
      <xdr:rowOff>171450</xdr:rowOff>
    </xdr:to>
    <xdr:sp macro="" textlink="">
      <xdr:nvSpPr>
        <xdr:cNvPr id="2" name="CuadroTexto 1"/>
        <xdr:cNvSpPr txBox="1"/>
      </xdr:nvSpPr>
      <xdr:spPr>
        <a:xfrm>
          <a:off x="4029075" y="285750"/>
          <a:ext cx="6724650" cy="542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ES" sz="1400" b="1">
              <a:solidFill>
                <a:schemeClr val="dk1"/>
              </a:solidFill>
              <a:effectLst/>
              <a:latin typeface="Noto Sans" panose="020B0502040504020204" pitchFamily="34" charset="0"/>
              <a:ea typeface="Noto Sans" panose="020B0502040504020204" pitchFamily="34" charset="0"/>
              <a:cs typeface="Noto Sans" panose="020B0502040504020204" pitchFamily="34" charset="0"/>
            </a:rPr>
            <a:t>Administración del Sistema Portuario Nacional Dos Bocas, S.A. de C.V.</a:t>
          </a:r>
          <a:endParaRPr lang="es-MX" sz="1400" b="1">
            <a:solidFill>
              <a:schemeClr val="dk1"/>
            </a:solidFill>
            <a:effectLst/>
            <a:latin typeface="Noto Sans" panose="020B0502040504020204" pitchFamily="34" charset="0"/>
            <a:ea typeface="Noto Sans" panose="020B0502040504020204" pitchFamily="34" charset="0"/>
            <a:cs typeface="Noto Sans" panose="020B0502040504020204" pitchFamily="34" charset="0"/>
          </a:endParaRPr>
        </a:p>
      </xdr:txBody>
    </xdr:sp>
    <xdr:clientData/>
  </xdr:twoCellAnchor>
  <xdr:twoCellAnchor>
    <xdr:from>
      <xdr:col>2</xdr:col>
      <xdr:colOff>47625</xdr:colOff>
      <xdr:row>45</xdr:row>
      <xdr:rowOff>152400</xdr:rowOff>
    </xdr:from>
    <xdr:to>
      <xdr:col>2</xdr:col>
      <xdr:colOff>227625</xdr:colOff>
      <xdr:row>47</xdr:row>
      <xdr:rowOff>8550</xdr:rowOff>
    </xdr:to>
    <xdr:sp macro="" textlink="">
      <xdr:nvSpPr>
        <xdr:cNvPr id="46" name="CuadroTexto 45"/>
        <xdr:cNvSpPr txBox="1"/>
      </xdr:nvSpPr>
      <xdr:spPr>
        <a:xfrm>
          <a:off x="3305175" y="73723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2</xdr:col>
      <xdr:colOff>384175</xdr:colOff>
      <xdr:row>1</xdr:row>
      <xdr:rowOff>94615</xdr:rowOff>
    </xdr:from>
    <xdr:to>
      <xdr:col>2</xdr:col>
      <xdr:colOff>384175</xdr:colOff>
      <xdr:row>2</xdr:row>
      <xdr:rowOff>193675</xdr:rowOff>
    </xdr:to>
    <xdr:cxnSp macro="">
      <xdr:nvCxnSpPr>
        <xdr:cNvPr id="33" name="AutoShape 3"/>
        <xdr:cNvCxnSpPr>
          <a:cxnSpLocks noChangeShapeType="1"/>
        </xdr:cNvCxnSpPr>
      </xdr:nvCxnSpPr>
      <xdr:spPr bwMode="auto">
        <a:xfrm>
          <a:off x="2889250" y="313690"/>
          <a:ext cx="0" cy="318135"/>
        </a:xfrm>
        <a:prstGeom prst="straightConnector1">
          <a:avLst/>
        </a:prstGeom>
        <a:noFill/>
        <a:ln w="19050" cmpd="sng">
          <a:solidFill>
            <a:srgbClr val="9F7409"/>
          </a:solidFill>
          <a:round/>
          <a:headEnd type="none" w="med" len="med"/>
          <a:tailEnd type="none" w="med" len="med"/>
        </a:ln>
        <a:extLst>
          <a:ext uri="{909E8E84-426E-40DD-AFC4-6F175D3DCCD1}">
            <a14:hiddenFill xmlns:a14="http://schemas.microsoft.com/office/drawing/2010/main">
              <a:noFill/>
            </a14:hiddenFill>
          </a:ext>
        </a:extLst>
      </xdr:spPr>
    </xdr:cxnSp>
    <xdr:clientData/>
  </xdr:twoCellAnchor>
  <xdr:twoCellAnchor editAs="oneCell">
    <xdr:from>
      <xdr:col>1</xdr:col>
      <xdr:colOff>2204085</xdr:colOff>
      <xdr:row>1</xdr:row>
      <xdr:rowOff>42545</xdr:rowOff>
    </xdr:from>
    <xdr:to>
      <xdr:col>2</xdr:col>
      <xdr:colOff>224155</xdr:colOff>
      <xdr:row>3</xdr:row>
      <xdr:rowOff>5715</xdr:rowOff>
    </xdr:to>
    <xdr:pic>
      <xdr:nvPicPr>
        <xdr:cNvPr id="34" name="Imagen 3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7910" y="261620"/>
          <a:ext cx="401320" cy="401320"/>
        </a:xfrm>
        <a:prstGeom prst="rect">
          <a:avLst/>
        </a:prstGeom>
      </xdr:spPr>
    </xdr:pic>
    <xdr:clientData/>
  </xdr:twoCellAnchor>
  <xdr:twoCellAnchor editAs="oneCell">
    <xdr:from>
      <xdr:col>0</xdr:col>
      <xdr:colOff>66675</xdr:colOff>
      <xdr:row>0</xdr:row>
      <xdr:rowOff>33655</xdr:rowOff>
    </xdr:from>
    <xdr:to>
      <xdr:col>1</xdr:col>
      <xdr:colOff>2155190</xdr:colOff>
      <xdr:row>3</xdr:row>
      <xdr:rowOff>187960</xdr:rowOff>
    </xdr:to>
    <xdr:pic>
      <xdr:nvPicPr>
        <xdr:cNvPr id="35" name="Imagen 34"/>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5" y="33655"/>
          <a:ext cx="2212340" cy="811530"/>
        </a:xfrm>
        <a:prstGeom prst="rect">
          <a:avLst/>
        </a:prstGeom>
      </xdr:spPr>
    </xdr:pic>
    <xdr:clientData/>
  </xdr:twoCellAnchor>
  <xdr:twoCellAnchor editAs="oneCell">
    <xdr:from>
      <xdr:col>14</xdr:col>
      <xdr:colOff>713740</xdr:colOff>
      <xdr:row>0</xdr:row>
      <xdr:rowOff>66675</xdr:rowOff>
    </xdr:from>
    <xdr:to>
      <xdr:col>15</xdr:col>
      <xdr:colOff>728980</xdr:colOff>
      <xdr:row>4</xdr:row>
      <xdr:rowOff>80645</xdr:rowOff>
    </xdr:to>
    <xdr:pic>
      <xdr:nvPicPr>
        <xdr:cNvPr id="36" name="Imagen 35"/>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238990" y="66675"/>
          <a:ext cx="843915" cy="890270"/>
        </a:xfrm>
        <a:prstGeom prst="rect">
          <a:avLst/>
        </a:prstGeom>
      </xdr:spPr>
    </xdr:pic>
    <xdr:clientData/>
  </xdr:twoCellAnchor>
  <xdr:twoCellAnchor editAs="oneCell">
    <xdr:from>
      <xdr:col>2</xdr:col>
      <xdr:colOff>540385</xdr:colOff>
      <xdr:row>1</xdr:row>
      <xdr:rowOff>28575</xdr:rowOff>
    </xdr:from>
    <xdr:to>
      <xdr:col>3</xdr:col>
      <xdr:colOff>172085</xdr:colOff>
      <xdr:row>3</xdr:row>
      <xdr:rowOff>86995</xdr:rowOff>
    </xdr:to>
    <xdr:pic>
      <xdr:nvPicPr>
        <xdr:cNvPr id="37" name="Imagen 36"/>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045460" y="247650"/>
          <a:ext cx="384175" cy="496570"/>
        </a:xfrm>
        <a:prstGeom prst="rect">
          <a:avLst/>
        </a:prstGeom>
      </xdr:spPr>
    </xdr:pic>
    <xdr:clientData/>
  </xdr:twoCellAnchor>
  <xdr:twoCellAnchor>
    <xdr:from>
      <xdr:col>1</xdr:col>
      <xdr:colOff>2060575</xdr:colOff>
      <xdr:row>1</xdr:row>
      <xdr:rowOff>94615</xdr:rowOff>
    </xdr:from>
    <xdr:to>
      <xdr:col>1</xdr:col>
      <xdr:colOff>2060575</xdr:colOff>
      <xdr:row>2</xdr:row>
      <xdr:rowOff>193675</xdr:rowOff>
    </xdr:to>
    <xdr:cxnSp macro="">
      <xdr:nvCxnSpPr>
        <xdr:cNvPr id="38" name="AutoShape 3"/>
        <xdr:cNvCxnSpPr>
          <a:cxnSpLocks noChangeShapeType="1"/>
        </xdr:cNvCxnSpPr>
      </xdr:nvCxnSpPr>
      <xdr:spPr bwMode="auto">
        <a:xfrm>
          <a:off x="2184400" y="313690"/>
          <a:ext cx="0" cy="318135"/>
        </a:xfrm>
        <a:prstGeom prst="straightConnector1">
          <a:avLst/>
        </a:prstGeom>
        <a:noFill/>
        <a:ln w="19050" cmpd="sng">
          <a:solidFill>
            <a:srgbClr val="9F7409"/>
          </a:solidFill>
          <a:round/>
          <a:headEnd type="none" w="med" len="med"/>
          <a:tailEnd type="none" w="med" len="med"/>
        </a:ln>
        <a:extLst>
          <a:ext uri="{909E8E84-426E-40DD-AFC4-6F175D3DCCD1}">
            <a14:hiddenFill xmlns:a14="http://schemas.microsoft.com/office/drawing/2010/main">
              <a:noFill/>
            </a14:hiddenFill>
          </a:ext>
        </a:extLst>
      </xdr:spPr>
    </xdr:cxnSp>
    <xdr:clientData/>
  </xdr:twoCellAnchor>
  <xdr:twoCellAnchor>
    <xdr:from>
      <xdr:col>3</xdr:col>
      <xdr:colOff>28575</xdr:colOff>
      <xdr:row>33</xdr:row>
      <xdr:rowOff>0</xdr:rowOff>
    </xdr:from>
    <xdr:to>
      <xdr:col>3</xdr:col>
      <xdr:colOff>208575</xdr:colOff>
      <xdr:row>34</xdr:row>
      <xdr:rowOff>18075</xdr:rowOff>
    </xdr:to>
    <xdr:sp macro="" textlink="">
      <xdr:nvSpPr>
        <xdr:cNvPr id="11" name="CuadroTexto 10"/>
        <xdr:cNvSpPr txBox="1"/>
      </xdr:nvSpPr>
      <xdr:spPr>
        <a:xfrm>
          <a:off x="3286125" y="58483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3</xdr:col>
      <xdr:colOff>47625</xdr:colOff>
      <xdr:row>45</xdr:row>
      <xdr:rowOff>152400</xdr:rowOff>
    </xdr:from>
    <xdr:to>
      <xdr:col>3</xdr:col>
      <xdr:colOff>227625</xdr:colOff>
      <xdr:row>47</xdr:row>
      <xdr:rowOff>8550</xdr:rowOff>
    </xdr:to>
    <xdr:sp macro="" textlink="">
      <xdr:nvSpPr>
        <xdr:cNvPr id="12" name="CuadroTexto 11"/>
        <xdr:cNvSpPr txBox="1"/>
      </xdr:nvSpPr>
      <xdr:spPr>
        <a:xfrm>
          <a:off x="3305175" y="79438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8:R86"/>
  <sheetViews>
    <sheetView showGridLines="0" tabSelected="1" view="pageBreakPreview" zoomScaleNormal="100" zoomScaleSheetLayoutView="100" workbookViewId="0">
      <pane ySplit="10" topLeftCell="A11" activePane="bottomLeft" state="frozen"/>
      <selection pane="bottomLeft" activeCell="A8" sqref="A8:P8"/>
    </sheetView>
  </sheetViews>
  <sheetFormatPr baseColWidth="10" defaultRowHeight="17.25" x14ac:dyDescent="0.4"/>
  <cols>
    <col min="1" max="1" width="1.85546875" style="4" customWidth="1"/>
    <col min="2" max="2" width="35.7109375" style="4" customWidth="1"/>
    <col min="3" max="8" width="11.28515625" style="4" bestFit="1" customWidth="1"/>
    <col min="9" max="9" width="11.42578125" style="4" bestFit="1" customWidth="1"/>
    <col min="10" max="10" width="11.28515625" style="4" customWidth="1"/>
    <col min="11" max="11" width="10.85546875" style="4" customWidth="1"/>
    <col min="12" max="13" width="11.28515625" style="4" bestFit="1" customWidth="1"/>
    <col min="14" max="14" width="11.42578125" style="4" bestFit="1" customWidth="1"/>
    <col min="15" max="15" width="12.42578125" style="4" bestFit="1" customWidth="1"/>
    <col min="16" max="16" width="12.5703125" style="4" bestFit="1" customWidth="1"/>
    <col min="17" max="16384" width="11.42578125" style="3"/>
  </cols>
  <sheetData>
    <row r="8" spans="1:16" ht="20.25" x14ac:dyDescent="0.45">
      <c r="A8" s="76" t="s">
        <v>58</v>
      </c>
      <c r="B8" s="76"/>
      <c r="C8" s="76"/>
      <c r="D8" s="76"/>
      <c r="E8" s="76"/>
      <c r="F8" s="76"/>
      <c r="G8" s="76"/>
      <c r="H8" s="76"/>
      <c r="I8" s="76"/>
      <c r="J8" s="76"/>
      <c r="K8" s="76"/>
      <c r="L8" s="76"/>
      <c r="M8" s="76"/>
      <c r="N8" s="76"/>
      <c r="O8" s="76"/>
      <c r="P8" s="76"/>
    </row>
    <row r="9" spans="1:16" ht="18" thickBot="1" x14ac:dyDescent="0.45"/>
    <row r="10" spans="1:16" s="7" customFormat="1" ht="27.75" thickBot="1" x14ac:dyDescent="0.25">
      <c r="A10" s="79" t="s">
        <v>0</v>
      </c>
      <c r="B10" s="80"/>
      <c r="C10" s="5">
        <v>46023</v>
      </c>
      <c r="D10" s="5">
        <v>46054</v>
      </c>
      <c r="E10" s="5">
        <v>46082</v>
      </c>
      <c r="F10" s="5">
        <v>46113</v>
      </c>
      <c r="G10" s="5">
        <v>46143</v>
      </c>
      <c r="H10" s="5">
        <v>46174</v>
      </c>
      <c r="I10" s="5">
        <v>46204</v>
      </c>
      <c r="J10" s="5">
        <v>46235</v>
      </c>
      <c r="K10" s="5">
        <v>46266</v>
      </c>
      <c r="L10" s="5">
        <v>46296</v>
      </c>
      <c r="M10" s="5">
        <v>46327</v>
      </c>
      <c r="N10" s="5">
        <v>46357</v>
      </c>
      <c r="O10" s="6" t="s">
        <v>59</v>
      </c>
      <c r="P10" s="6" t="s">
        <v>57</v>
      </c>
    </row>
    <row r="11" spans="1:16" s="14" customFormat="1" ht="13.5" x14ac:dyDescent="0.3">
      <c r="A11" s="8" t="s">
        <v>1</v>
      </c>
      <c r="B11" s="9" t="s">
        <v>1</v>
      </c>
      <c r="C11" s="10" t="s">
        <v>1</v>
      </c>
      <c r="D11" s="10" t="s">
        <v>1</v>
      </c>
      <c r="E11" s="11"/>
      <c r="F11" s="12"/>
      <c r="G11" s="12"/>
      <c r="H11" s="12"/>
      <c r="I11" s="12"/>
      <c r="J11" s="12"/>
      <c r="K11" s="12"/>
      <c r="L11" s="10"/>
      <c r="M11" s="10"/>
      <c r="N11" s="10"/>
      <c r="O11" s="10" t="s">
        <v>1</v>
      </c>
      <c r="P11" s="13" t="s">
        <v>1</v>
      </c>
    </row>
    <row r="12" spans="1:16" s="14" customFormat="1" ht="13.5" x14ac:dyDescent="0.3">
      <c r="A12" s="81" t="s">
        <v>2</v>
      </c>
      <c r="B12" s="82"/>
      <c r="C12" s="15">
        <f>SUM(C13:C17)</f>
        <v>638</v>
      </c>
      <c r="D12" s="15">
        <f t="shared" ref="D12:N12" si="0">SUM(D13:D17)</f>
        <v>589</v>
      </c>
      <c r="E12" s="15">
        <f t="shared" si="0"/>
        <v>0</v>
      </c>
      <c r="F12" s="15">
        <f t="shared" si="0"/>
        <v>0</v>
      </c>
      <c r="G12" s="15">
        <f t="shared" si="0"/>
        <v>0</v>
      </c>
      <c r="H12" s="15">
        <f t="shared" si="0"/>
        <v>0</v>
      </c>
      <c r="I12" s="15">
        <f>SUM(I13:I17)</f>
        <v>0</v>
      </c>
      <c r="J12" s="15">
        <f t="shared" si="0"/>
        <v>0</v>
      </c>
      <c r="K12" s="15">
        <f t="shared" si="0"/>
        <v>0</v>
      </c>
      <c r="L12" s="15">
        <f>SUM(L13:L17)</f>
        <v>0</v>
      </c>
      <c r="M12" s="15">
        <f t="shared" si="0"/>
        <v>0</v>
      </c>
      <c r="N12" s="15">
        <f t="shared" si="0"/>
        <v>0</v>
      </c>
      <c r="O12" s="15">
        <f t="shared" ref="O12:O17" si="1">SUM(C12:N12)</f>
        <v>1227</v>
      </c>
      <c r="P12" s="15">
        <v>6976</v>
      </c>
    </row>
    <row r="13" spans="1:16" s="14" customFormat="1" ht="13.5" x14ac:dyDescent="0.3">
      <c r="A13" s="16"/>
      <c r="B13" s="17" t="s">
        <v>6</v>
      </c>
      <c r="C13" s="18">
        <v>25</v>
      </c>
      <c r="D13" s="18">
        <v>24</v>
      </c>
      <c r="E13" s="18"/>
      <c r="F13" s="18"/>
      <c r="G13" s="18"/>
      <c r="H13" s="18"/>
      <c r="I13" s="18"/>
      <c r="J13" s="18"/>
      <c r="K13" s="18"/>
      <c r="L13" s="18"/>
      <c r="M13" s="18"/>
      <c r="N13" s="18"/>
      <c r="O13" s="20">
        <f t="shared" si="1"/>
        <v>49</v>
      </c>
      <c r="P13" s="20">
        <v>252</v>
      </c>
    </row>
    <row r="14" spans="1:16" s="14" customFormat="1" ht="13.5" x14ac:dyDescent="0.3">
      <c r="A14" s="21"/>
      <c r="B14" s="17" t="s">
        <v>47</v>
      </c>
      <c r="C14" s="19">
        <v>431</v>
      </c>
      <c r="D14" s="19">
        <v>357</v>
      </c>
      <c r="E14" s="19"/>
      <c r="F14" s="19"/>
      <c r="G14" s="19"/>
      <c r="H14" s="19"/>
      <c r="I14" s="19"/>
      <c r="J14" s="19"/>
      <c r="K14" s="19"/>
      <c r="L14" s="19"/>
      <c r="M14" s="19"/>
      <c r="N14" s="19"/>
      <c r="O14" s="20">
        <f t="shared" si="1"/>
        <v>788</v>
      </c>
      <c r="P14" s="20">
        <v>4077</v>
      </c>
    </row>
    <row r="15" spans="1:16" s="14" customFormat="1" ht="13.5" x14ac:dyDescent="0.3">
      <c r="A15" s="22"/>
      <c r="B15" s="23" t="s">
        <v>4</v>
      </c>
      <c r="C15" s="19">
        <v>19</v>
      </c>
      <c r="D15" s="19">
        <v>26</v>
      </c>
      <c r="E15" s="19"/>
      <c r="F15" s="19"/>
      <c r="G15" s="19"/>
      <c r="H15" s="19"/>
      <c r="I15" s="19"/>
      <c r="J15" s="19"/>
      <c r="K15" s="19"/>
      <c r="L15" s="19"/>
      <c r="M15" s="19"/>
      <c r="N15" s="19"/>
      <c r="O15" s="15">
        <f t="shared" si="1"/>
        <v>45</v>
      </c>
      <c r="P15" s="15">
        <v>296</v>
      </c>
    </row>
    <row r="16" spans="1:16" s="14" customFormat="1" ht="13.5" x14ac:dyDescent="0.3">
      <c r="A16" s="22"/>
      <c r="B16" s="23" t="s">
        <v>5</v>
      </c>
      <c r="C16" s="19">
        <v>66</v>
      </c>
      <c r="D16" s="19">
        <v>64</v>
      </c>
      <c r="E16" s="19"/>
      <c r="F16" s="19"/>
      <c r="G16" s="19"/>
      <c r="H16" s="19"/>
      <c r="I16" s="19"/>
      <c r="J16" s="19"/>
      <c r="K16" s="19"/>
      <c r="L16" s="19"/>
      <c r="M16" s="19"/>
      <c r="N16" s="19"/>
      <c r="O16" s="15">
        <f t="shared" si="1"/>
        <v>130</v>
      </c>
      <c r="P16" s="15">
        <v>699</v>
      </c>
    </row>
    <row r="17" spans="1:18" s="14" customFormat="1" ht="13.5" x14ac:dyDescent="0.3">
      <c r="A17" s="21"/>
      <c r="B17" s="17" t="s">
        <v>53</v>
      </c>
      <c r="C17" s="18">
        <v>97</v>
      </c>
      <c r="D17" s="18">
        <v>118</v>
      </c>
      <c r="E17" s="18"/>
      <c r="F17" s="18"/>
      <c r="G17" s="18"/>
      <c r="H17" s="18"/>
      <c r="I17" s="18"/>
      <c r="J17" s="18"/>
      <c r="K17" s="18"/>
      <c r="L17" s="18"/>
      <c r="M17" s="18"/>
      <c r="N17" s="18"/>
      <c r="O17" s="20">
        <f t="shared" si="1"/>
        <v>215</v>
      </c>
      <c r="P17" s="20">
        <v>1652</v>
      </c>
    </row>
    <row r="18" spans="1:18" s="14" customFormat="1" ht="13.5" x14ac:dyDescent="0.3">
      <c r="A18" s="21"/>
      <c r="B18" s="17"/>
      <c r="C18" s="18"/>
      <c r="D18" s="18"/>
      <c r="E18" s="18"/>
      <c r="F18" s="18"/>
      <c r="G18" s="18"/>
      <c r="H18" s="18"/>
      <c r="I18" s="18"/>
      <c r="J18" s="19"/>
      <c r="K18" s="18"/>
      <c r="L18" s="19"/>
      <c r="M18" s="18"/>
      <c r="N18" s="19"/>
      <c r="O18" s="20"/>
      <c r="P18" s="24"/>
    </row>
    <row r="19" spans="1:18" s="14" customFormat="1" ht="13.5" x14ac:dyDescent="0.3">
      <c r="A19" s="77" t="s">
        <v>7</v>
      </c>
      <c r="B19" s="78"/>
      <c r="C19" s="20">
        <f t="shared" ref="C19:N19" si="2">SUM(C20:C26)</f>
        <v>738</v>
      </c>
      <c r="D19" s="20">
        <f t="shared" si="2"/>
        <v>646</v>
      </c>
      <c r="E19" s="20">
        <f t="shared" si="2"/>
        <v>0</v>
      </c>
      <c r="F19" s="15">
        <f t="shared" si="2"/>
        <v>0</v>
      </c>
      <c r="G19" s="15">
        <f t="shared" si="2"/>
        <v>0</v>
      </c>
      <c r="H19" s="20">
        <f t="shared" si="2"/>
        <v>0</v>
      </c>
      <c r="I19" s="15">
        <f t="shared" si="2"/>
        <v>0</v>
      </c>
      <c r="J19" s="15">
        <f t="shared" si="2"/>
        <v>0</v>
      </c>
      <c r="K19" s="15">
        <f t="shared" si="2"/>
        <v>0</v>
      </c>
      <c r="L19" s="15">
        <f t="shared" si="2"/>
        <v>0</v>
      </c>
      <c r="M19" s="15">
        <f t="shared" si="2"/>
        <v>0</v>
      </c>
      <c r="N19" s="15">
        <f t="shared" si="2"/>
        <v>0</v>
      </c>
      <c r="O19" s="20">
        <f t="shared" ref="O19:O26" si="3">SUM(C19:N19)</f>
        <v>1384</v>
      </c>
      <c r="P19" s="20">
        <v>7709</v>
      </c>
    </row>
    <row r="20" spans="1:18" s="14" customFormat="1" ht="13.5" x14ac:dyDescent="0.3">
      <c r="A20" s="21"/>
      <c r="B20" s="17" t="s">
        <v>8</v>
      </c>
      <c r="C20" s="18">
        <v>19</v>
      </c>
      <c r="D20" s="18">
        <v>26</v>
      </c>
      <c r="E20" s="19"/>
      <c r="F20" s="19"/>
      <c r="G20" s="19"/>
      <c r="H20" s="19"/>
      <c r="I20" s="19"/>
      <c r="J20" s="19"/>
      <c r="K20" s="19"/>
      <c r="L20" s="19"/>
      <c r="M20" s="19"/>
      <c r="N20" s="19"/>
      <c r="O20" s="20">
        <f t="shared" si="3"/>
        <v>45</v>
      </c>
      <c r="P20" s="20">
        <v>296</v>
      </c>
    </row>
    <row r="21" spans="1:18" s="14" customFormat="1" ht="13.5" x14ac:dyDescent="0.3">
      <c r="A21" s="21"/>
      <c r="B21" s="17" t="s">
        <v>9</v>
      </c>
      <c r="C21" s="18">
        <v>114</v>
      </c>
      <c r="D21" s="18">
        <v>101</v>
      </c>
      <c r="E21" s="19"/>
      <c r="F21" s="19"/>
      <c r="G21" s="19"/>
      <c r="H21" s="19"/>
      <c r="I21" s="19"/>
      <c r="J21" s="19"/>
      <c r="K21" s="19"/>
      <c r="L21" s="19"/>
      <c r="M21" s="19"/>
      <c r="N21" s="19"/>
      <c r="O21" s="20">
        <f t="shared" si="3"/>
        <v>215</v>
      </c>
      <c r="P21" s="20">
        <v>1074</v>
      </c>
    </row>
    <row r="22" spans="1:18" s="14" customFormat="1" ht="13.5" x14ac:dyDescent="0.3">
      <c r="A22" s="21"/>
      <c r="B22" s="17" t="s">
        <v>3</v>
      </c>
      <c r="C22" s="18">
        <v>448</v>
      </c>
      <c r="D22" s="18">
        <v>361</v>
      </c>
      <c r="E22" s="18"/>
      <c r="F22" s="18"/>
      <c r="G22" s="18"/>
      <c r="H22" s="18"/>
      <c r="I22" s="18"/>
      <c r="J22" s="18"/>
      <c r="K22" s="18"/>
      <c r="L22" s="18"/>
      <c r="M22" s="18"/>
      <c r="N22" s="18"/>
      <c r="O22" s="20">
        <f t="shared" si="3"/>
        <v>809</v>
      </c>
      <c r="P22" s="20">
        <v>4189</v>
      </c>
    </row>
    <row r="23" spans="1:18" s="14" customFormat="1" ht="13.5" x14ac:dyDescent="0.3">
      <c r="A23" s="21"/>
      <c r="B23" s="23" t="s">
        <v>10</v>
      </c>
      <c r="C23" s="18">
        <v>0</v>
      </c>
      <c r="D23" s="18">
        <v>0</v>
      </c>
      <c r="E23" s="18"/>
      <c r="F23" s="18"/>
      <c r="G23" s="18"/>
      <c r="H23" s="18"/>
      <c r="I23" s="18"/>
      <c r="J23" s="18"/>
      <c r="K23" s="18"/>
      <c r="L23" s="18"/>
      <c r="M23" s="18"/>
      <c r="N23" s="18"/>
      <c r="O23" s="20">
        <f t="shared" si="3"/>
        <v>0</v>
      </c>
      <c r="P23" s="20">
        <v>0</v>
      </c>
    </row>
    <row r="24" spans="1:18" s="14" customFormat="1" ht="13.5" x14ac:dyDescent="0.3">
      <c r="A24" s="21"/>
      <c r="B24" s="17" t="s">
        <v>6</v>
      </c>
      <c r="C24" s="18">
        <v>25</v>
      </c>
      <c r="D24" s="18">
        <v>24</v>
      </c>
      <c r="E24" s="18"/>
      <c r="F24" s="18"/>
      <c r="G24" s="18"/>
      <c r="H24" s="18"/>
      <c r="I24" s="18"/>
      <c r="J24" s="18"/>
      <c r="K24" s="18"/>
      <c r="L24" s="18"/>
      <c r="M24" s="18"/>
      <c r="N24" s="18"/>
      <c r="O24" s="20">
        <f t="shared" si="3"/>
        <v>49</v>
      </c>
      <c r="P24" s="20">
        <v>262</v>
      </c>
    </row>
    <row r="25" spans="1:18" s="14" customFormat="1" ht="13.5" x14ac:dyDescent="0.3">
      <c r="A25" s="21"/>
      <c r="B25" s="17" t="s">
        <v>53</v>
      </c>
      <c r="C25" s="18">
        <v>132</v>
      </c>
      <c r="D25" s="18">
        <v>134</v>
      </c>
      <c r="E25" s="18"/>
      <c r="F25" s="18"/>
      <c r="G25" s="18"/>
      <c r="H25" s="18"/>
      <c r="I25" s="18"/>
      <c r="J25" s="18"/>
      <c r="K25" s="18"/>
      <c r="L25" s="18"/>
      <c r="M25" s="18"/>
      <c r="N25" s="18"/>
      <c r="O25" s="20">
        <f t="shared" si="3"/>
        <v>266</v>
      </c>
      <c r="P25" s="20">
        <v>1887</v>
      </c>
    </row>
    <row r="26" spans="1:18" s="14" customFormat="1" ht="13.5" x14ac:dyDescent="0.3">
      <c r="A26" s="21"/>
      <c r="B26" s="23" t="s">
        <v>11</v>
      </c>
      <c r="C26" s="18">
        <v>0</v>
      </c>
      <c r="D26" s="18">
        <v>0</v>
      </c>
      <c r="E26" s="18"/>
      <c r="F26" s="18"/>
      <c r="G26" s="18"/>
      <c r="H26" s="18"/>
      <c r="I26" s="18"/>
      <c r="J26" s="18"/>
      <c r="K26" s="18"/>
      <c r="L26" s="18"/>
      <c r="M26" s="18"/>
      <c r="N26" s="18"/>
      <c r="O26" s="20">
        <f t="shared" si="3"/>
        <v>0</v>
      </c>
      <c r="P26" s="20">
        <v>1</v>
      </c>
    </row>
    <row r="27" spans="1:18" s="14" customFormat="1" ht="13.5" x14ac:dyDescent="0.3">
      <c r="A27" s="21"/>
      <c r="B27" s="25"/>
      <c r="C27" s="24"/>
      <c r="D27" s="24"/>
      <c r="E27" s="24"/>
      <c r="F27" s="26"/>
      <c r="G27" s="26"/>
      <c r="H27" s="27"/>
      <c r="I27" s="26"/>
      <c r="J27" s="26"/>
      <c r="K27" s="26"/>
      <c r="L27" s="26"/>
      <c r="M27" s="26"/>
      <c r="N27" s="26"/>
      <c r="O27" s="24"/>
      <c r="P27" s="24"/>
    </row>
    <row r="28" spans="1:18" s="14" customFormat="1" ht="13.5" x14ac:dyDescent="0.3">
      <c r="A28" s="77" t="s">
        <v>12</v>
      </c>
      <c r="B28" s="78"/>
      <c r="C28" s="24"/>
      <c r="D28" s="24"/>
      <c r="E28" s="24"/>
      <c r="F28" s="26"/>
      <c r="G28" s="26"/>
      <c r="H28" s="24"/>
      <c r="I28" s="26"/>
      <c r="J28" s="26"/>
      <c r="K28" s="26"/>
      <c r="L28" s="26"/>
      <c r="M28" s="26"/>
      <c r="N28" s="26"/>
      <c r="O28" s="28"/>
      <c r="P28" s="28"/>
    </row>
    <row r="29" spans="1:18" s="14" customFormat="1" ht="13.5" x14ac:dyDescent="0.3">
      <c r="A29" s="29"/>
      <c r="B29" s="30" t="s">
        <v>13</v>
      </c>
      <c r="C29" s="31">
        <f>SUM(C30+C33+C34+C35+C36+C37+C38+C39)</f>
        <v>1225092</v>
      </c>
      <c r="D29" s="31">
        <f t="shared" ref="D29:N29" si="4">SUM(D30+D33+D34+D35+D36+D37+D38+D39)</f>
        <v>1546167</v>
      </c>
      <c r="E29" s="31">
        <f t="shared" si="4"/>
        <v>0</v>
      </c>
      <c r="F29" s="31">
        <f t="shared" si="4"/>
        <v>0</v>
      </c>
      <c r="G29" s="31">
        <f t="shared" si="4"/>
        <v>0</v>
      </c>
      <c r="H29" s="31">
        <f t="shared" si="4"/>
        <v>0</v>
      </c>
      <c r="I29" s="31">
        <f t="shared" si="4"/>
        <v>0</v>
      </c>
      <c r="J29" s="31">
        <f t="shared" si="4"/>
        <v>0</v>
      </c>
      <c r="K29" s="31">
        <f t="shared" si="4"/>
        <v>0</v>
      </c>
      <c r="L29" s="31">
        <f t="shared" si="4"/>
        <v>0</v>
      </c>
      <c r="M29" s="31">
        <f t="shared" si="4"/>
        <v>0</v>
      </c>
      <c r="N29" s="31">
        <f t="shared" si="4"/>
        <v>0</v>
      </c>
      <c r="O29" s="32">
        <f t="shared" ref="O29:O39" si="5">SUM(C29:N29)</f>
        <v>2771259</v>
      </c>
      <c r="P29" s="32">
        <v>19025789</v>
      </c>
      <c r="R29" s="33"/>
    </row>
    <row r="30" spans="1:18" s="14" customFormat="1" ht="13.5" x14ac:dyDescent="0.3">
      <c r="A30" s="21"/>
      <c r="B30" s="17" t="s">
        <v>14</v>
      </c>
      <c r="C30" s="34">
        <f t="shared" ref="C30:N30" si="6">SUM(C31:C32)</f>
        <v>639183</v>
      </c>
      <c r="D30" s="34">
        <f t="shared" si="6"/>
        <v>916385</v>
      </c>
      <c r="E30" s="34">
        <f t="shared" si="6"/>
        <v>0</v>
      </c>
      <c r="F30" s="31">
        <f t="shared" si="6"/>
        <v>0</v>
      </c>
      <c r="G30" s="31">
        <f t="shared" si="6"/>
        <v>0</v>
      </c>
      <c r="H30" s="34">
        <f t="shared" si="6"/>
        <v>0</v>
      </c>
      <c r="I30" s="31">
        <f t="shared" si="6"/>
        <v>0</v>
      </c>
      <c r="J30" s="31">
        <f t="shared" si="6"/>
        <v>0</v>
      </c>
      <c r="K30" s="31">
        <f t="shared" si="6"/>
        <v>0</v>
      </c>
      <c r="L30" s="31">
        <f t="shared" si="6"/>
        <v>0</v>
      </c>
      <c r="M30" s="31">
        <f t="shared" si="6"/>
        <v>0</v>
      </c>
      <c r="N30" s="31">
        <f t="shared" si="6"/>
        <v>0</v>
      </c>
      <c r="O30" s="32">
        <f t="shared" si="5"/>
        <v>1555568</v>
      </c>
      <c r="P30" s="32">
        <v>13016910</v>
      </c>
    </row>
    <row r="31" spans="1:18" s="14" customFormat="1" ht="13.5" x14ac:dyDescent="0.3">
      <c r="A31" s="21"/>
      <c r="B31" s="17" t="s">
        <v>15</v>
      </c>
      <c r="C31" s="35">
        <v>67999</v>
      </c>
      <c r="D31" s="35">
        <f>63344+11232</f>
        <v>74576</v>
      </c>
      <c r="E31" s="35"/>
      <c r="F31" s="35"/>
      <c r="G31" s="35"/>
      <c r="H31" s="35"/>
      <c r="I31" s="35"/>
      <c r="J31" s="35"/>
      <c r="K31" s="35"/>
      <c r="L31" s="35"/>
      <c r="M31" s="35"/>
      <c r="N31" s="35"/>
      <c r="O31" s="32">
        <f t="shared" si="5"/>
        <v>142575</v>
      </c>
      <c r="P31" s="32">
        <v>840909</v>
      </c>
    </row>
    <row r="32" spans="1:18" s="14" customFormat="1" ht="13.5" x14ac:dyDescent="0.3">
      <c r="A32" s="21"/>
      <c r="B32" s="17" t="s">
        <v>16</v>
      </c>
      <c r="C32" s="35">
        <v>571184</v>
      </c>
      <c r="D32" s="35">
        <f>158977+8100+121547+553185</f>
        <v>841809</v>
      </c>
      <c r="E32" s="35"/>
      <c r="F32" s="35"/>
      <c r="G32" s="35"/>
      <c r="H32" s="35"/>
      <c r="I32" s="35"/>
      <c r="J32" s="35"/>
      <c r="K32" s="35"/>
      <c r="L32" s="35"/>
      <c r="M32" s="35"/>
      <c r="N32" s="35"/>
      <c r="O32" s="32">
        <f t="shared" si="5"/>
        <v>1412993</v>
      </c>
      <c r="P32" s="32">
        <v>12176001</v>
      </c>
    </row>
    <row r="33" spans="1:16" s="14" customFormat="1" ht="13.5" x14ac:dyDescent="0.3">
      <c r="A33" s="21"/>
      <c r="B33" s="23" t="s">
        <v>52</v>
      </c>
      <c r="C33" s="35">
        <v>358578</v>
      </c>
      <c r="D33" s="35">
        <v>394258</v>
      </c>
      <c r="E33" s="35"/>
      <c r="F33" s="35"/>
      <c r="G33" s="35"/>
      <c r="H33" s="35"/>
      <c r="I33" s="35"/>
      <c r="J33" s="35"/>
      <c r="K33" s="35"/>
      <c r="L33" s="35"/>
      <c r="M33" s="35"/>
      <c r="N33" s="35"/>
      <c r="O33" s="32">
        <f t="shared" si="5"/>
        <v>752836</v>
      </c>
      <c r="P33" s="32">
        <v>3300198</v>
      </c>
    </row>
    <row r="34" spans="1:16" s="14" customFormat="1" ht="13.5" x14ac:dyDescent="0.3">
      <c r="A34" s="21"/>
      <c r="B34" s="17" t="s">
        <v>48</v>
      </c>
      <c r="C34" s="37">
        <v>186000</v>
      </c>
      <c r="D34" s="37">
        <v>186000</v>
      </c>
      <c r="E34" s="37"/>
      <c r="F34" s="37"/>
      <c r="G34" s="37"/>
      <c r="H34" s="37"/>
      <c r="I34" s="37"/>
      <c r="J34" s="37"/>
      <c r="K34" s="37"/>
      <c r="L34" s="37"/>
      <c r="M34" s="37"/>
      <c r="N34" s="37"/>
      <c r="O34" s="32">
        <f>SUM(C34:N34)</f>
        <v>372000</v>
      </c>
      <c r="P34" s="32">
        <v>2232000</v>
      </c>
    </row>
    <row r="35" spans="1:16" s="14" customFormat="1" ht="13.5" x14ac:dyDescent="0.3">
      <c r="A35" s="21"/>
      <c r="B35" s="23" t="s">
        <v>49</v>
      </c>
      <c r="C35" s="36">
        <v>0</v>
      </c>
      <c r="D35" s="36">
        <v>0</v>
      </c>
      <c r="E35" s="36"/>
      <c r="F35" s="36"/>
      <c r="G35" s="36"/>
      <c r="H35" s="36"/>
      <c r="I35" s="36"/>
      <c r="J35" s="36"/>
      <c r="K35" s="36"/>
      <c r="L35" s="36"/>
      <c r="M35" s="36"/>
      <c r="N35" s="36"/>
      <c r="O35" s="32">
        <f t="shared" si="5"/>
        <v>0</v>
      </c>
      <c r="P35" s="32">
        <v>0</v>
      </c>
    </row>
    <row r="36" spans="1:16" s="14" customFormat="1" ht="13.5" x14ac:dyDescent="0.3">
      <c r="A36" s="21"/>
      <c r="B36" s="23" t="s">
        <v>17</v>
      </c>
      <c r="C36" s="38">
        <v>398</v>
      </c>
      <c r="D36" s="38">
        <v>167</v>
      </c>
      <c r="E36" s="38"/>
      <c r="F36" s="38"/>
      <c r="G36" s="38"/>
      <c r="H36" s="38"/>
      <c r="I36" s="38"/>
      <c r="J36" s="38"/>
      <c r="K36" s="38"/>
      <c r="L36" s="38"/>
      <c r="M36" s="38"/>
      <c r="N36" s="38"/>
      <c r="O36" s="32">
        <f t="shared" si="5"/>
        <v>565</v>
      </c>
      <c r="P36" s="32">
        <v>6014</v>
      </c>
    </row>
    <row r="37" spans="1:16" s="14" customFormat="1" ht="13.5" x14ac:dyDescent="0.3">
      <c r="A37" s="21"/>
      <c r="B37" s="39" t="s">
        <v>18</v>
      </c>
      <c r="C37" s="38">
        <v>3043</v>
      </c>
      <c r="D37" s="38">
        <v>6405</v>
      </c>
      <c r="E37" s="38"/>
      <c r="F37" s="38"/>
      <c r="G37" s="38"/>
      <c r="H37" s="38"/>
      <c r="I37" s="38"/>
      <c r="J37" s="38"/>
      <c r="K37" s="38"/>
      <c r="L37" s="38"/>
      <c r="M37" s="38"/>
      <c r="N37" s="38"/>
      <c r="O37" s="32">
        <f t="shared" si="5"/>
        <v>9448</v>
      </c>
      <c r="P37" s="32">
        <v>21499</v>
      </c>
    </row>
    <row r="38" spans="1:16" s="14" customFormat="1" ht="13.5" x14ac:dyDescent="0.3">
      <c r="A38" s="21"/>
      <c r="B38" s="23" t="s">
        <v>55</v>
      </c>
      <c r="C38" s="38">
        <v>10938</v>
      </c>
      <c r="D38" s="38">
        <v>14807</v>
      </c>
      <c r="E38" s="38"/>
      <c r="F38" s="38"/>
      <c r="G38" s="38"/>
      <c r="H38" s="38"/>
      <c r="I38" s="38"/>
      <c r="J38" s="38"/>
      <c r="K38" s="38"/>
      <c r="L38" s="38"/>
      <c r="M38" s="38"/>
      <c r="N38" s="38"/>
      <c r="O38" s="32">
        <f t="shared" si="5"/>
        <v>25745</v>
      </c>
      <c r="P38" s="32">
        <v>141191</v>
      </c>
    </row>
    <row r="39" spans="1:16" s="14" customFormat="1" ht="13.5" x14ac:dyDescent="0.3">
      <c r="A39" s="21"/>
      <c r="B39" s="39" t="s">
        <v>56</v>
      </c>
      <c r="C39" s="38">
        <v>26952</v>
      </c>
      <c r="D39" s="38">
        <v>28145</v>
      </c>
      <c r="E39" s="38"/>
      <c r="F39" s="38"/>
      <c r="G39" s="38"/>
      <c r="H39" s="38"/>
      <c r="I39" s="38"/>
      <c r="J39" s="38"/>
      <c r="K39" s="38"/>
      <c r="L39" s="38"/>
      <c r="M39" s="38"/>
      <c r="N39" s="38"/>
      <c r="O39" s="32">
        <f t="shared" si="5"/>
        <v>55097</v>
      </c>
      <c r="P39" s="32">
        <v>307977</v>
      </c>
    </row>
    <row r="40" spans="1:16" s="14" customFormat="1" ht="13.5" x14ac:dyDescent="0.3">
      <c r="A40" s="21"/>
      <c r="B40" s="25"/>
      <c r="C40" s="27"/>
      <c r="D40" s="75"/>
      <c r="E40" s="27"/>
      <c r="F40" s="27"/>
      <c r="G40" s="27"/>
      <c r="H40" s="27"/>
      <c r="I40" s="40"/>
      <c r="J40" s="26"/>
      <c r="K40" s="26"/>
      <c r="L40" s="26"/>
      <c r="M40" s="37"/>
      <c r="N40" s="37"/>
      <c r="O40" s="28"/>
      <c r="P40" s="28"/>
    </row>
    <row r="41" spans="1:16" s="14" customFormat="1" ht="13.5" x14ac:dyDescent="0.3">
      <c r="A41" s="41" t="s">
        <v>1</v>
      </c>
      <c r="B41" s="42" t="s">
        <v>19</v>
      </c>
      <c r="C41" s="31">
        <f>SUM(C42:C51)</f>
        <v>1225092</v>
      </c>
      <c r="D41" s="31">
        <f t="shared" ref="D41:N41" si="7">SUM(D42:D51)</f>
        <v>1546167</v>
      </c>
      <c r="E41" s="31">
        <f t="shared" si="7"/>
        <v>0</v>
      </c>
      <c r="F41" s="31">
        <f t="shared" si="7"/>
        <v>0</v>
      </c>
      <c r="G41" s="31">
        <f t="shared" si="7"/>
        <v>0</v>
      </c>
      <c r="H41" s="31">
        <f t="shared" si="7"/>
        <v>0</v>
      </c>
      <c r="I41" s="31">
        <f t="shared" si="7"/>
        <v>0</v>
      </c>
      <c r="J41" s="31">
        <f t="shared" si="7"/>
        <v>0</v>
      </c>
      <c r="K41" s="31">
        <f t="shared" si="7"/>
        <v>0</v>
      </c>
      <c r="L41" s="31">
        <f t="shared" si="7"/>
        <v>0</v>
      </c>
      <c r="M41" s="31">
        <f t="shared" si="7"/>
        <v>0</v>
      </c>
      <c r="N41" s="31">
        <f t="shared" si="7"/>
        <v>0</v>
      </c>
      <c r="O41" s="43">
        <f t="shared" ref="O41:O49" si="8">SUM(C41:N41)</f>
        <v>2771259</v>
      </c>
      <c r="P41" s="43">
        <v>19025789</v>
      </c>
    </row>
    <row r="42" spans="1:16" s="14" customFormat="1" ht="13.5" x14ac:dyDescent="0.3">
      <c r="A42" s="41" t="s">
        <v>1</v>
      </c>
      <c r="B42" s="23" t="s">
        <v>20</v>
      </c>
      <c r="C42" s="35">
        <v>0</v>
      </c>
      <c r="D42" s="35">
        <v>0</v>
      </c>
      <c r="E42" s="35"/>
      <c r="F42" s="35"/>
      <c r="G42" s="35"/>
      <c r="H42" s="35"/>
      <c r="I42" s="35"/>
      <c r="J42" s="35"/>
      <c r="K42" s="35"/>
      <c r="L42" s="35"/>
      <c r="M42" s="35"/>
      <c r="N42" s="35"/>
      <c r="O42" s="43">
        <f t="shared" si="8"/>
        <v>0</v>
      </c>
      <c r="P42" s="43">
        <v>13388</v>
      </c>
    </row>
    <row r="43" spans="1:16" s="14" customFormat="1" ht="13.5" x14ac:dyDescent="0.3">
      <c r="A43" s="41"/>
      <c r="B43" s="23" t="s">
        <v>21</v>
      </c>
      <c r="C43" s="35">
        <v>448</v>
      </c>
      <c r="D43" s="35">
        <v>279</v>
      </c>
      <c r="E43" s="35"/>
      <c r="F43" s="35"/>
      <c r="G43" s="35"/>
      <c r="H43" s="35"/>
      <c r="I43" s="35"/>
      <c r="J43" s="35"/>
      <c r="K43" s="35"/>
      <c r="L43" s="35"/>
      <c r="M43" s="35"/>
      <c r="N43" s="35"/>
      <c r="O43" s="43">
        <f t="shared" si="8"/>
        <v>727</v>
      </c>
      <c r="P43" s="43">
        <v>7464</v>
      </c>
    </row>
    <row r="44" spans="1:16" s="14" customFormat="1" ht="13.5" x14ac:dyDescent="0.3">
      <c r="A44" s="41"/>
      <c r="B44" s="23" t="s">
        <v>22</v>
      </c>
      <c r="C44" s="35">
        <v>0</v>
      </c>
      <c r="D44" s="35">
        <v>0</v>
      </c>
      <c r="E44" s="35"/>
      <c r="F44" s="35"/>
      <c r="G44" s="35"/>
      <c r="H44" s="35"/>
      <c r="I44" s="35"/>
      <c r="J44" s="35"/>
      <c r="K44" s="35"/>
      <c r="L44" s="35"/>
      <c r="M44" s="35"/>
      <c r="N44" s="35"/>
      <c r="O44" s="43">
        <f t="shared" si="8"/>
        <v>0</v>
      </c>
      <c r="P44" s="43">
        <v>541</v>
      </c>
    </row>
    <row r="45" spans="1:16" s="14" customFormat="1" ht="13.5" x14ac:dyDescent="0.3">
      <c r="A45" s="41" t="s">
        <v>1</v>
      </c>
      <c r="B45" s="23" t="s">
        <v>23</v>
      </c>
      <c r="C45" s="35">
        <v>0</v>
      </c>
      <c r="D45" s="35">
        <v>8100</v>
      </c>
      <c r="E45" s="35"/>
      <c r="F45" s="35"/>
      <c r="G45" s="35"/>
      <c r="H45" s="35"/>
      <c r="I45" s="35"/>
      <c r="J45" s="35"/>
      <c r="K45" s="35"/>
      <c r="L45" s="35"/>
      <c r="M45" s="35"/>
      <c r="N45" s="35"/>
      <c r="O45" s="43">
        <f t="shared" si="8"/>
        <v>8100</v>
      </c>
      <c r="P45" s="43">
        <v>46425</v>
      </c>
    </row>
    <row r="46" spans="1:16" s="14" customFormat="1" ht="13.5" x14ac:dyDescent="0.3">
      <c r="A46" s="41" t="s">
        <v>1</v>
      </c>
      <c r="B46" s="23" t="s">
        <v>24</v>
      </c>
      <c r="C46" s="35">
        <v>129328</v>
      </c>
      <c r="D46" s="35">
        <v>158977</v>
      </c>
      <c r="E46" s="35"/>
      <c r="F46" s="35"/>
      <c r="G46" s="35"/>
      <c r="H46" s="35"/>
      <c r="I46" s="35"/>
      <c r="J46" s="35"/>
      <c r="K46" s="35"/>
      <c r="L46" s="35"/>
      <c r="M46" s="35"/>
      <c r="N46" s="35"/>
      <c r="O46" s="43">
        <f t="shared" si="8"/>
        <v>288305</v>
      </c>
      <c r="P46" s="43">
        <v>1133949</v>
      </c>
    </row>
    <row r="47" spans="1:16" s="14" customFormat="1" ht="13.5" x14ac:dyDescent="0.3">
      <c r="A47" s="41"/>
      <c r="B47" s="23" t="s">
        <v>25</v>
      </c>
      <c r="C47" s="37">
        <v>186000</v>
      </c>
      <c r="D47" s="37">
        <v>186000</v>
      </c>
      <c r="E47" s="37"/>
      <c r="F47" s="37"/>
      <c r="G47" s="37"/>
      <c r="H47" s="37"/>
      <c r="I47" s="37"/>
      <c r="J47" s="37"/>
      <c r="K47" s="37"/>
      <c r="L47" s="37"/>
      <c r="M47" s="37"/>
      <c r="N47" s="37"/>
      <c r="O47" s="43">
        <f t="shared" si="8"/>
        <v>372000</v>
      </c>
      <c r="P47" s="43">
        <v>2232000</v>
      </c>
    </row>
    <row r="48" spans="1:16" s="14" customFormat="1" ht="12" customHeight="1" x14ac:dyDescent="0.3">
      <c r="A48" s="41"/>
      <c r="B48" s="23" t="s">
        <v>26</v>
      </c>
      <c r="C48" s="36">
        <v>45493</v>
      </c>
      <c r="D48" s="36">
        <f>6293+63344</f>
        <v>69637</v>
      </c>
      <c r="E48" s="36"/>
      <c r="F48" s="36"/>
      <c r="G48" s="36"/>
      <c r="H48" s="36"/>
      <c r="I48" s="36"/>
      <c r="J48" s="36"/>
      <c r="K48" s="36"/>
      <c r="L48" s="36"/>
      <c r="M48" s="36"/>
      <c r="N48" s="36"/>
      <c r="O48" s="43">
        <f t="shared" si="8"/>
        <v>115130</v>
      </c>
      <c r="P48" s="43">
        <v>533576</v>
      </c>
    </row>
    <row r="49" spans="1:16" s="14" customFormat="1" ht="13.5" x14ac:dyDescent="0.3">
      <c r="A49" s="41" t="s">
        <v>1</v>
      </c>
      <c r="B49" s="23" t="s">
        <v>27</v>
      </c>
      <c r="C49" s="36">
        <v>0</v>
      </c>
      <c r="D49" s="36">
        <v>0</v>
      </c>
      <c r="E49" s="36"/>
      <c r="F49" s="36"/>
      <c r="G49" s="36"/>
      <c r="H49" s="36"/>
      <c r="I49" s="36"/>
      <c r="J49" s="36"/>
      <c r="K49" s="36"/>
      <c r="L49" s="36"/>
      <c r="M49" s="36"/>
      <c r="N49" s="36"/>
      <c r="O49" s="43">
        <f t="shared" si="8"/>
        <v>0</v>
      </c>
      <c r="P49" s="43">
        <v>0</v>
      </c>
    </row>
    <row r="50" spans="1:16" s="14" customFormat="1" ht="13.5" x14ac:dyDescent="0.3">
      <c r="A50" s="41"/>
      <c r="B50" s="23" t="s">
        <v>28</v>
      </c>
      <c r="C50" s="35">
        <v>825933</v>
      </c>
      <c r="D50" s="35">
        <f>553185+527037</f>
        <v>1080222</v>
      </c>
      <c r="E50" s="35"/>
      <c r="F50" s="35"/>
      <c r="G50" s="35"/>
      <c r="H50" s="35"/>
      <c r="I50" s="35"/>
      <c r="J50" s="35"/>
      <c r="K50" s="35"/>
      <c r="L50" s="35"/>
      <c r="M50" s="35"/>
      <c r="N50" s="35"/>
      <c r="O50" s="43">
        <f t="shared" ref="O50:O51" si="9">SUM(C50:N50)</f>
        <v>1906155</v>
      </c>
      <c r="P50" s="43">
        <v>14609278</v>
      </c>
    </row>
    <row r="51" spans="1:16" s="14" customFormat="1" ht="13.5" x14ac:dyDescent="0.3">
      <c r="A51" s="41"/>
      <c r="B51" s="44" t="s">
        <v>54</v>
      </c>
      <c r="C51" s="35">
        <v>37890</v>
      </c>
      <c r="D51" s="35">
        <v>42952</v>
      </c>
      <c r="E51" s="35"/>
      <c r="F51" s="35"/>
      <c r="G51" s="35"/>
      <c r="H51" s="35"/>
      <c r="I51" s="35"/>
      <c r="J51" s="35"/>
      <c r="K51" s="35"/>
      <c r="L51" s="35"/>
      <c r="M51" s="35"/>
      <c r="N51" s="35"/>
      <c r="O51" s="43">
        <f t="shared" si="9"/>
        <v>80842</v>
      </c>
      <c r="P51" s="43">
        <v>449168</v>
      </c>
    </row>
    <row r="52" spans="1:16" s="14" customFormat="1" ht="13.5" x14ac:dyDescent="0.3">
      <c r="A52" s="41"/>
      <c r="B52" s="23"/>
      <c r="C52" s="45"/>
      <c r="D52" s="45"/>
      <c r="E52" s="45"/>
      <c r="F52" s="45"/>
      <c r="G52" s="45"/>
      <c r="H52" s="45"/>
      <c r="I52" s="45"/>
      <c r="J52" s="45"/>
      <c r="K52" s="45"/>
      <c r="L52" s="45"/>
      <c r="M52" s="45"/>
      <c r="N52" s="45"/>
      <c r="O52" s="35"/>
      <c r="P52" s="46"/>
    </row>
    <row r="53" spans="1:16" s="14" customFormat="1" ht="13.5" x14ac:dyDescent="0.3">
      <c r="A53" s="81" t="s">
        <v>29</v>
      </c>
      <c r="B53" s="82"/>
      <c r="C53" s="47">
        <f t="shared" ref="C53:N53" si="10">SUM(C54:C57)</f>
        <v>0</v>
      </c>
      <c r="D53" s="47">
        <f t="shared" si="10"/>
        <v>0</v>
      </c>
      <c r="E53" s="47">
        <f t="shared" si="10"/>
        <v>0</v>
      </c>
      <c r="F53" s="48">
        <f t="shared" si="10"/>
        <v>0</v>
      </c>
      <c r="G53" s="48">
        <f t="shared" si="10"/>
        <v>0</v>
      </c>
      <c r="H53" s="48">
        <f t="shared" si="10"/>
        <v>0</v>
      </c>
      <c r="I53" s="48">
        <f t="shared" si="10"/>
        <v>0</v>
      </c>
      <c r="J53" s="48">
        <f t="shared" si="10"/>
        <v>0</v>
      </c>
      <c r="K53" s="48">
        <f t="shared" si="10"/>
        <v>0</v>
      </c>
      <c r="L53" s="48">
        <f t="shared" si="10"/>
        <v>0</v>
      </c>
      <c r="M53" s="48">
        <f t="shared" si="10"/>
        <v>0</v>
      </c>
      <c r="N53" s="48">
        <f t="shared" si="10"/>
        <v>0</v>
      </c>
      <c r="O53" s="20">
        <f t="shared" ref="O53:O57" si="11">SUM(C53:N53)</f>
        <v>0</v>
      </c>
      <c r="P53" s="20">
        <v>34</v>
      </c>
    </row>
    <row r="54" spans="1:16" s="14" customFormat="1" ht="13.5" x14ac:dyDescent="0.3">
      <c r="A54" s="41" t="s">
        <v>1</v>
      </c>
      <c r="B54" s="23" t="s">
        <v>30</v>
      </c>
      <c r="C54" s="19">
        <v>0</v>
      </c>
      <c r="D54" s="19">
        <v>0</v>
      </c>
      <c r="E54" s="19"/>
      <c r="F54" s="19"/>
      <c r="G54" s="19"/>
      <c r="H54" s="19"/>
      <c r="I54" s="19"/>
      <c r="J54" s="19"/>
      <c r="K54" s="19"/>
      <c r="L54" s="19"/>
      <c r="M54" s="19"/>
      <c r="N54" s="19"/>
      <c r="O54" s="20">
        <f t="shared" si="11"/>
        <v>0</v>
      </c>
      <c r="P54" s="20">
        <v>34</v>
      </c>
    </row>
    <row r="55" spans="1:16" s="14" customFormat="1" ht="13.5" x14ac:dyDescent="0.3">
      <c r="A55" s="41" t="s">
        <v>1</v>
      </c>
      <c r="B55" s="23" t="s">
        <v>31</v>
      </c>
      <c r="C55" s="19">
        <v>0</v>
      </c>
      <c r="D55" s="19">
        <v>0</v>
      </c>
      <c r="E55" s="19"/>
      <c r="F55" s="19"/>
      <c r="G55" s="19"/>
      <c r="H55" s="19"/>
      <c r="I55" s="19"/>
      <c r="J55" s="19"/>
      <c r="K55" s="19"/>
      <c r="L55" s="19"/>
      <c r="M55" s="19"/>
      <c r="N55" s="19"/>
      <c r="O55" s="20">
        <f t="shared" si="11"/>
        <v>0</v>
      </c>
      <c r="P55" s="20">
        <v>0</v>
      </c>
    </row>
    <row r="56" spans="1:16" s="14" customFormat="1" ht="13.5" x14ac:dyDescent="0.3">
      <c r="A56" s="29"/>
      <c r="B56" s="17" t="s">
        <v>32</v>
      </c>
      <c r="C56" s="19">
        <v>0</v>
      </c>
      <c r="D56" s="19">
        <v>0</v>
      </c>
      <c r="E56" s="19"/>
      <c r="F56" s="19"/>
      <c r="G56" s="19"/>
      <c r="H56" s="19"/>
      <c r="I56" s="19"/>
      <c r="J56" s="19"/>
      <c r="K56" s="19"/>
      <c r="L56" s="19"/>
      <c r="M56" s="19"/>
      <c r="N56" s="19"/>
      <c r="O56" s="20">
        <f t="shared" si="11"/>
        <v>0</v>
      </c>
      <c r="P56" s="20">
        <v>0</v>
      </c>
    </row>
    <row r="57" spans="1:16" s="14" customFormat="1" ht="13.5" x14ac:dyDescent="0.3">
      <c r="A57" s="29"/>
      <c r="B57" s="17" t="s">
        <v>33</v>
      </c>
      <c r="C57" s="19">
        <v>0</v>
      </c>
      <c r="D57" s="19">
        <v>0</v>
      </c>
      <c r="E57" s="19"/>
      <c r="F57" s="19"/>
      <c r="G57" s="19"/>
      <c r="H57" s="19"/>
      <c r="I57" s="19"/>
      <c r="J57" s="19"/>
      <c r="K57" s="19"/>
      <c r="L57" s="19"/>
      <c r="M57" s="19"/>
      <c r="N57" s="19"/>
      <c r="O57" s="20">
        <f t="shared" si="11"/>
        <v>0</v>
      </c>
      <c r="P57" s="20">
        <v>0</v>
      </c>
    </row>
    <row r="58" spans="1:16" s="14" customFormat="1" ht="13.5" x14ac:dyDescent="0.3">
      <c r="A58" s="29"/>
      <c r="B58" s="17"/>
      <c r="C58" s="49"/>
      <c r="D58" s="49"/>
      <c r="E58" s="18"/>
      <c r="F58" s="19"/>
      <c r="G58" s="19"/>
      <c r="H58" s="19"/>
      <c r="I58" s="19"/>
      <c r="J58" s="19"/>
      <c r="K58" s="19"/>
      <c r="L58" s="19"/>
      <c r="M58" s="19"/>
      <c r="N58" s="19"/>
      <c r="O58" s="28"/>
      <c r="P58" s="28"/>
    </row>
    <row r="59" spans="1:16" s="14" customFormat="1" ht="13.5" x14ac:dyDescent="0.3">
      <c r="A59" s="77" t="s">
        <v>34</v>
      </c>
      <c r="B59" s="78"/>
      <c r="C59" s="47">
        <f t="shared" ref="C59:N59" si="12">SUM(C60:C61)</f>
        <v>0</v>
      </c>
      <c r="D59" s="47">
        <f t="shared" si="12"/>
        <v>0</v>
      </c>
      <c r="E59" s="47">
        <f t="shared" si="12"/>
        <v>0</v>
      </c>
      <c r="F59" s="48">
        <f t="shared" si="12"/>
        <v>0</v>
      </c>
      <c r="G59" s="48">
        <f t="shared" si="12"/>
        <v>0</v>
      </c>
      <c r="H59" s="48">
        <f t="shared" si="12"/>
        <v>0</v>
      </c>
      <c r="I59" s="48">
        <f t="shared" si="12"/>
        <v>0</v>
      </c>
      <c r="J59" s="48">
        <f t="shared" si="12"/>
        <v>0</v>
      </c>
      <c r="K59" s="48">
        <f t="shared" si="12"/>
        <v>0</v>
      </c>
      <c r="L59" s="48">
        <f t="shared" si="12"/>
        <v>0</v>
      </c>
      <c r="M59" s="48">
        <f t="shared" si="12"/>
        <v>0</v>
      </c>
      <c r="N59" s="48">
        <f t="shared" si="12"/>
        <v>0</v>
      </c>
      <c r="O59" s="20">
        <f>SUM(C59:N59)</f>
        <v>0</v>
      </c>
      <c r="P59" s="20">
        <v>0</v>
      </c>
    </row>
    <row r="60" spans="1:16" s="14" customFormat="1" ht="13.5" x14ac:dyDescent="0.3">
      <c r="A60" s="29" t="s">
        <v>1</v>
      </c>
      <c r="B60" s="17" t="s">
        <v>30</v>
      </c>
      <c r="C60" s="49">
        <v>0</v>
      </c>
      <c r="D60" s="49">
        <v>0</v>
      </c>
      <c r="E60" s="49"/>
      <c r="F60" s="49"/>
      <c r="G60" s="49"/>
      <c r="H60" s="49"/>
      <c r="I60" s="49"/>
      <c r="J60" s="49"/>
      <c r="K60" s="49"/>
      <c r="L60" s="49"/>
      <c r="M60" s="49"/>
      <c r="N60" s="49"/>
      <c r="O60" s="20">
        <f>SUM(C60:N60)</f>
        <v>0</v>
      </c>
      <c r="P60" s="20">
        <v>0</v>
      </c>
    </row>
    <row r="61" spans="1:16" s="14" customFormat="1" ht="13.5" x14ac:dyDescent="0.3">
      <c r="A61" s="29" t="s">
        <v>1</v>
      </c>
      <c r="B61" s="17" t="s">
        <v>31</v>
      </c>
      <c r="C61" s="49">
        <v>0</v>
      </c>
      <c r="D61" s="49">
        <v>0</v>
      </c>
      <c r="E61" s="49"/>
      <c r="F61" s="49"/>
      <c r="G61" s="49"/>
      <c r="H61" s="49"/>
      <c r="I61" s="49"/>
      <c r="J61" s="49"/>
      <c r="K61" s="49"/>
      <c r="L61" s="49"/>
      <c r="M61" s="49"/>
      <c r="N61" s="49"/>
      <c r="O61" s="20">
        <f>SUM(C61:N61)</f>
        <v>0</v>
      </c>
      <c r="P61" s="20">
        <v>0</v>
      </c>
    </row>
    <row r="62" spans="1:16" s="14" customFormat="1" ht="13.5" x14ac:dyDescent="0.3">
      <c r="A62" s="29"/>
      <c r="B62" s="17"/>
      <c r="C62" s="49"/>
      <c r="D62" s="49"/>
      <c r="E62" s="18"/>
      <c r="F62" s="19"/>
      <c r="G62" s="19"/>
      <c r="H62" s="19"/>
      <c r="I62" s="19"/>
      <c r="J62" s="19"/>
      <c r="K62" s="19"/>
      <c r="L62" s="19"/>
      <c r="M62" s="19"/>
      <c r="N62" s="19"/>
      <c r="O62" s="28"/>
      <c r="P62" s="28"/>
    </row>
    <row r="63" spans="1:16" s="14" customFormat="1" ht="13.5" x14ac:dyDescent="0.3">
      <c r="A63" s="77" t="s">
        <v>35</v>
      </c>
      <c r="B63" s="78"/>
      <c r="C63" s="15">
        <f t="shared" ref="C63:N63" si="13">SUM(C64:C65)</f>
        <v>1106</v>
      </c>
      <c r="D63" s="15">
        <f t="shared" si="13"/>
        <v>1195</v>
      </c>
      <c r="E63" s="15">
        <f t="shared" si="13"/>
        <v>0</v>
      </c>
      <c r="F63" s="15">
        <f t="shared" si="13"/>
        <v>0</v>
      </c>
      <c r="G63" s="15">
        <f t="shared" si="13"/>
        <v>0</v>
      </c>
      <c r="H63" s="15">
        <f t="shared" si="13"/>
        <v>0</v>
      </c>
      <c r="I63" s="15">
        <f t="shared" si="13"/>
        <v>0</v>
      </c>
      <c r="J63" s="15">
        <f t="shared" si="13"/>
        <v>0</v>
      </c>
      <c r="K63" s="15">
        <f t="shared" si="13"/>
        <v>0</v>
      </c>
      <c r="L63" s="15">
        <f>SUM(L64:L65)</f>
        <v>0</v>
      </c>
      <c r="M63" s="15">
        <f t="shared" si="13"/>
        <v>0</v>
      </c>
      <c r="N63" s="15">
        <f t="shared" si="13"/>
        <v>0</v>
      </c>
      <c r="O63" s="15">
        <f>SUM(C63:N63)</f>
        <v>2301</v>
      </c>
      <c r="P63" s="50">
        <v>14846</v>
      </c>
    </row>
    <row r="64" spans="1:16" s="14" customFormat="1" ht="13.5" x14ac:dyDescent="0.3">
      <c r="A64" s="51"/>
      <c r="B64" s="17" t="s">
        <v>36</v>
      </c>
      <c r="C64" s="52">
        <v>565</v>
      </c>
      <c r="D64" s="52">
        <v>596</v>
      </c>
      <c r="E64" s="52"/>
      <c r="F64" s="52"/>
      <c r="G64" s="52"/>
      <c r="H64" s="52"/>
      <c r="I64" s="52"/>
      <c r="J64" s="52"/>
      <c r="K64" s="52"/>
      <c r="L64" s="52"/>
      <c r="M64" s="52"/>
      <c r="N64" s="52"/>
      <c r="O64" s="15">
        <f>SUM(C64:N64)</f>
        <v>1161</v>
      </c>
      <c r="P64" s="50">
        <v>7271</v>
      </c>
    </row>
    <row r="65" spans="1:16" s="14" customFormat="1" ht="13.5" x14ac:dyDescent="0.3">
      <c r="A65" s="51"/>
      <c r="B65" s="17" t="s">
        <v>37</v>
      </c>
      <c r="C65" s="52">
        <v>541</v>
      </c>
      <c r="D65" s="52">
        <v>599</v>
      </c>
      <c r="E65" s="52"/>
      <c r="F65" s="52"/>
      <c r="G65" s="52"/>
      <c r="H65" s="52"/>
      <c r="I65" s="52"/>
      <c r="J65" s="52"/>
      <c r="K65" s="52"/>
      <c r="L65" s="52"/>
      <c r="M65" s="52"/>
      <c r="N65" s="52"/>
      <c r="O65" s="20">
        <f>SUM(C65:N65)</f>
        <v>1140</v>
      </c>
      <c r="P65" s="50">
        <v>7575</v>
      </c>
    </row>
    <row r="66" spans="1:16" s="14" customFormat="1" ht="13.5" x14ac:dyDescent="0.3">
      <c r="A66" s="29"/>
      <c r="B66" s="17"/>
      <c r="C66" s="53"/>
      <c r="D66" s="53"/>
      <c r="E66" s="53"/>
      <c r="F66" s="54"/>
      <c r="G66" s="54"/>
      <c r="H66" s="54"/>
      <c r="I66" s="54"/>
      <c r="J66" s="54"/>
      <c r="K66" s="54"/>
      <c r="L66" s="54"/>
      <c r="M66" s="54"/>
      <c r="N66" s="54"/>
      <c r="O66" s="28"/>
      <c r="P66" s="28"/>
    </row>
    <row r="67" spans="1:16" s="14" customFormat="1" ht="13.5" x14ac:dyDescent="0.3">
      <c r="A67" s="77" t="s">
        <v>38</v>
      </c>
      <c r="B67" s="78"/>
      <c r="C67" s="55">
        <f>SUM(C68)</f>
        <v>0</v>
      </c>
      <c r="D67" s="55">
        <f>SUM(D68)</f>
        <v>0</v>
      </c>
      <c r="E67" s="55">
        <v>0</v>
      </c>
      <c r="F67" s="56">
        <v>0</v>
      </c>
      <c r="G67" s="56">
        <v>0</v>
      </c>
      <c r="H67" s="56">
        <v>0</v>
      </c>
      <c r="I67" s="56">
        <v>0</v>
      </c>
      <c r="J67" s="56">
        <v>0</v>
      </c>
      <c r="K67" s="56">
        <v>0</v>
      </c>
      <c r="L67" s="56">
        <v>0</v>
      </c>
      <c r="M67" s="56">
        <v>0</v>
      </c>
      <c r="N67" s="56">
        <v>0</v>
      </c>
      <c r="O67" s="20">
        <f>SUM(C67:N67)</f>
        <v>0</v>
      </c>
      <c r="P67" s="47">
        <v>0</v>
      </c>
    </row>
    <row r="68" spans="1:16" s="14" customFormat="1" ht="14.25" thickBot="1" x14ac:dyDescent="0.35">
      <c r="A68" s="57" t="s">
        <v>1</v>
      </c>
      <c r="B68" s="17" t="s">
        <v>39</v>
      </c>
      <c r="C68" s="53">
        <v>0</v>
      </c>
      <c r="D68" s="53">
        <v>0</v>
      </c>
      <c r="E68" s="53"/>
      <c r="F68" s="53"/>
      <c r="G68" s="53"/>
      <c r="H68" s="53"/>
      <c r="I68" s="53"/>
      <c r="J68" s="53"/>
      <c r="K68" s="53"/>
      <c r="L68" s="53"/>
      <c r="M68" s="53"/>
      <c r="N68" s="53"/>
      <c r="O68" s="20">
        <f>SUM(C68:N68)</f>
        <v>0</v>
      </c>
      <c r="P68" s="47">
        <v>0</v>
      </c>
    </row>
    <row r="69" spans="1:16" s="14" customFormat="1" ht="13.5" x14ac:dyDescent="0.3">
      <c r="A69" s="58"/>
      <c r="B69" s="59"/>
      <c r="C69" s="60"/>
      <c r="D69" s="60"/>
      <c r="E69" s="60"/>
      <c r="F69" s="61"/>
      <c r="G69" s="61"/>
      <c r="H69" s="61"/>
      <c r="I69" s="61"/>
      <c r="J69" s="61"/>
      <c r="K69" s="61"/>
      <c r="L69" s="61"/>
      <c r="M69" s="61"/>
      <c r="N69" s="61"/>
      <c r="O69" s="60"/>
      <c r="P69" s="62"/>
    </row>
    <row r="70" spans="1:16" x14ac:dyDescent="0.4">
      <c r="A70" s="77" t="s">
        <v>40</v>
      </c>
      <c r="B70" s="78"/>
      <c r="C70" s="56">
        <f t="shared" ref="C70:N70" si="14">SUM(C71:C73)</f>
        <v>0</v>
      </c>
      <c r="D70" s="56">
        <f t="shared" si="14"/>
        <v>0</v>
      </c>
      <c r="E70" s="56">
        <f t="shared" si="14"/>
        <v>0</v>
      </c>
      <c r="F70" s="56">
        <f t="shared" si="14"/>
        <v>0</v>
      </c>
      <c r="G70" s="56">
        <f t="shared" si="14"/>
        <v>0</v>
      </c>
      <c r="H70" s="56">
        <f t="shared" si="14"/>
        <v>0</v>
      </c>
      <c r="I70" s="56">
        <f t="shared" si="14"/>
        <v>0</v>
      </c>
      <c r="J70" s="56">
        <f t="shared" si="14"/>
        <v>0</v>
      </c>
      <c r="K70" s="56">
        <f t="shared" si="14"/>
        <v>0</v>
      </c>
      <c r="L70" s="56">
        <f t="shared" si="14"/>
        <v>0</v>
      </c>
      <c r="M70" s="56">
        <f t="shared" si="14"/>
        <v>0</v>
      </c>
      <c r="N70" s="56">
        <f t="shared" si="14"/>
        <v>0</v>
      </c>
      <c r="O70" s="55">
        <f t="shared" ref="O70:O73" si="15">SUM(C70:N70)</f>
        <v>0</v>
      </c>
      <c r="P70" s="63">
        <v>0</v>
      </c>
    </row>
    <row r="71" spans="1:16" x14ac:dyDescent="0.4">
      <c r="A71" s="64"/>
      <c r="B71" s="65" t="s">
        <v>41</v>
      </c>
      <c r="C71" s="66">
        <v>0</v>
      </c>
      <c r="D71" s="66">
        <v>0</v>
      </c>
      <c r="E71" s="66"/>
      <c r="F71" s="66"/>
      <c r="G71" s="66"/>
      <c r="H71" s="66"/>
      <c r="I71" s="66"/>
      <c r="J71" s="66"/>
      <c r="K71" s="66"/>
      <c r="L71" s="66"/>
      <c r="M71" s="66"/>
      <c r="N71" s="66"/>
      <c r="O71" s="55">
        <f t="shared" si="15"/>
        <v>0</v>
      </c>
      <c r="P71" s="63">
        <v>0</v>
      </c>
    </row>
    <row r="72" spans="1:16" x14ac:dyDescent="0.4">
      <c r="A72" s="64"/>
      <c r="B72" s="65" t="s">
        <v>42</v>
      </c>
      <c r="C72" s="67">
        <v>0</v>
      </c>
      <c r="D72" s="67">
        <v>0</v>
      </c>
      <c r="E72" s="67"/>
      <c r="F72" s="67"/>
      <c r="G72" s="67"/>
      <c r="H72" s="67"/>
      <c r="I72" s="67"/>
      <c r="J72" s="67"/>
      <c r="K72" s="67"/>
      <c r="L72" s="67"/>
      <c r="M72" s="67"/>
      <c r="N72" s="67"/>
      <c r="O72" s="55">
        <f t="shared" si="15"/>
        <v>0</v>
      </c>
      <c r="P72" s="63">
        <v>0</v>
      </c>
    </row>
    <row r="73" spans="1:16" s="71" customFormat="1" ht="18" thickBot="1" x14ac:dyDescent="0.45">
      <c r="A73" s="57" t="s">
        <v>1</v>
      </c>
      <c r="B73" s="68" t="s">
        <v>43</v>
      </c>
      <c r="C73" s="69">
        <v>0</v>
      </c>
      <c r="D73" s="69">
        <v>0</v>
      </c>
      <c r="E73" s="69"/>
      <c r="F73" s="69"/>
      <c r="G73" s="69"/>
      <c r="H73" s="69"/>
      <c r="I73" s="69"/>
      <c r="J73" s="69"/>
      <c r="K73" s="69"/>
      <c r="L73" s="69"/>
      <c r="M73" s="69"/>
      <c r="N73" s="69"/>
      <c r="O73" s="70">
        <f t="shared" si="15"/>
        <v>0</v>
      </c>
      <c r="P73" s="70">
        <v>0</v>
      </c>
    </row>
    <row r="74" spans="1:16" s="71" customFormat="1" ht="3" customHeight="1" x14ac:dyDescent="0.4">
      <c r="A74" s="72"/>
      <c r="B74" s="72"/>
      <c r="C74" s="72"/>
      <c r="D74" s="72"/>
      <c r="E74" s="72"/>
      <c r="F74" s="72"/>
      <c r="G74" s="72"/>
      <c r="H74" s="72"/>
      <c r="I74" s="72">
        <v>0</v>
      </c>
      <c r="J74" s="72"/>
      <c r="K74" s="72"/>
      <c r="L74" s="72"/>
      <c r="M74" s="72"/>
      <c r="N74" s="72"/>
      <c r="O74" s="72"/>
      <c r="P74" s="72"/>
    </row>
    <row r="75" spans="1:16" s="71" customFormat="1" x14ac:dyDescent="0.4">
      <c r="A75" s="1"/>
      <c r="B75" s="2" t="s">
        <v>44</v>
      </c>
      <c r="C75" s="73"/>
      <c r="D75" s="73"/>
      <c r="E75" s="73"/>
      <c r="F75" s="73"/>
      <c r="G75" s="73"/>
      <c r="H75" s="73"/>
      <c r="I75" s="73"/>
      <c r="J75" s="73"/>
      <c r="K75" s="73"/>
      <c r="L75" s="73"/>
      <c r="M75" s="73"/>
      <c r="N75" s="73"/>
      <c r="O75" s="1"/>
      <c r="P75" s="1"/>
    </row>
    <row r="76" spans="1:16" s="71" customFormat="1" x14ac:dyDescent="0.4">
      <c r="A76" s="1"/>
      <c r="B76" s="2" t="s">
        <v>45</v>
      </c>
      <c r="C76" s="73"/>
      <c r="D76" s="73"/>
      <c r="E76" s="73"/>
      <c r="F76" s="73"/>
      <c r="G76" s="73"/>
      <c r="H76" s="73"/>
      <c r="I76" s="73"/>
      <c r="J76" s="73"/>
      <c r="K76" s="73"/>
      <c r="L76" s="73"/>
      <c r="M76" s="73"/>
      <c r="N76" s="73"/>
      <c r="O76" s="1"/>
      <c r="P76" s="1"/>
    </row>
    <row r="77" spans="1:16" x14ac:dyDescent="0.4">
      <c r="A77" s="1"/>
      <c r="B77" s="2" t="s">
        <v>46</v>
      </c>
      <c r="C77" s="73"/>
      <c r="D77" s="73"/>
      <c r="E77" s="73"/>
      <c r="F77" s="73"/>
      <c r="G77" s="73"/>
      <c r="H77" s="73"/>
      <c r="I77" s="73"/>
      <c r="J77" s="73"/>
      <c r="K77" s="73"/>
      <c r="L77" s="73"/>
      <c r="M77" s="73"/>
      <c r="N77" s="73"/>
      <c r="O77" s="1"/>
      <c r="P77" s="1"/>
    </row>
    <row r="78" spans="1:16" x14ac:dyDescent="0.4">
      <c r="A78" s="1"/>
      <c r="B78" s="2"/>
      <c r="C78" s="73"/>
      <c r="D78" s="73"/>
      <c r="E78" s="73"/>
      <c r="F78" s="73"/>
      <c r="G78" s="73"/>
      <c r="H78" s="73"/>
      <c r="I78" s="73"/>
      <c r="J78" s="73"/>
      <c r="K78" s="73"/>
      <c r="L78" s="73"/>
      <c r="M78" s="73"/>
      <c r="N78" s="73"/>
      <c r="O78" s="1"/>
      <c r="P78" s="1"/>
    </row>
    <row r="79" spans="1:16" x14ac:dyDescent="0.4">
      <c r="A79" s="1"/>
      <c r="B79" s="2" t="s">
        <v>50</v>
      </c>
      <c r="C79" s="1"/>
      <c r="D79" s="1"/>
      <c r="E79" s="1"/>
      <c r="F79" s="1"/>
      <c r="G79" s="1"/>
      <c r="H79" s="1"/>
      <c r="I79" s="1"/>
      <c r="J79" s="1"/>
      <c r="K79" s="1"/>
      <c r="L79" s="1"/>
      <c r="M79" s="1"/>
      <c r="N79" s="1"/>
      <c r="O79" s="1"/>
      <c r="P79" s="1"/>
    </row>
    <row r="80" spans="1:16" x14ac:dyDescent="0.4">
      <c r="A80" s="1"/>
      <c r="B80" s="2" t="s">
        <v>51</v>
      </c>
      <c r="C80" s="1"/>
      <c r="D80" s="1"/>
      <c r="E80" s="1"/>
      <c r="F80" s="1"/>
      <c r="G80" s="1"/>
      <c r="H80" s="1"/>
      <c r="I80" s="1"/>
      <c r="J80" s="1"/>
      <c r="K80" s="1"/>
      <c r="L80" s="1"/>
      <c r="M80" s="1"/>
      <c r="N80" s="1"/>
      <c r="O80" s="1"/>
      <c r="P80" s="1"/>
    </row>
    <row r="82" spans="3:14" x14ac:dyDescent="0.4">
      <c r="C82" s="74"/>
      <c r="D82" s="74"/>
      <c r="E82" s="74"/>
      <c r="F82" s="74"/>
      <c r="G82" s="74"/>
      <c r="H82" s="74"/>
      <c r="I82" s="74"/>
    </row>
    <row r="84" spans="3:14" x14ac:dyDescent="0.4">
      <c r="C84" s="74"/>
      <c r="D84" s="74"/>
      <c r="E84" s="74"/>
      <c r="F84" s="74"/>
      <c r="G84" s="74"/>
      <c r="H84" s="74"/>
    </row>
    <row r="86" spans="3:14" x14ac:dyDescent="0.4">
      <c r="C86" s="74"/>
      <c r="D86" s="74"/>
      <c r="E86" s="74"/>
      <c r="F86" s="74"/>
      <c r="G86" s="74"/>
      <c r="H86" s="74"/>
      <c r="I86" s="74"/>
      <c r="J86" s="74"/>
      <c r="K86" s="74"/>
      <c r="L86" s="74"/>
      <c r="M86" s="74"/>
      <c r="N86" s="74"/>
    </row>
  </sheetData>
  <mergeCells count="10">
    <mergeCell ref="A8:P8"/>
    <mergeCell ref="A59:B59"/>
    <mergeCell ref="A63:B63"/>
    <mergeCell ref="A67:B67"/>
    <mergeCell ref="A70:B70"/>
    <mergeCell ref="A10:B10"/>
    <mergeCell ref="A12:B12"/>
    <mergeCell ref="A19:B19"/>
    <mergeCell ref="A28:B28"/>
    <mergeCell ref="A53:B53"/>
  </mergeCells>
  <printOptions horizontalCentered="1"/>
  <pageMargins left="0.35433070866141736" right="0.19685039370078741" top="0.19685039370078741" bottom="0.15748031496062992" header="0.15748031496062992" footer="0"/>
  <pageSetup scale="51" orientation="landscape" r:id="rId1"/>
  <headerFooter alignWithMargins="0"/>
  <ignoredErrors>
    <ignoredError sqref="N30 F30 I70 K30 C30"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Mov.PortuarioMensual </vt:lpstr>
      <vt:lpstr>'Mov.PortuarioMensual '!Área_de_impresión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rutilo</dc:creator>
  <cp:lastModifiedBy>GUADALUPE PEREZ JIMENEZ</cp:lastModifiedBy>
  <cp:lastPrinted>2019-12-24T16:24:39Z</cp:lastPrinted>
  <dcterms:created xsi:type="dcterms:W3CDTF">2010-12-29T18:43:41Z</dcterms:created>
  <dcterms:modified xsi:type="dcterms:W3CDTF">2026-03-19T15:31:56Z</dcterms:modified>
</cp:coreProperties>
</file>