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rmen\Documents\ESTADISTICAS 2026\PAGINA WEB 2026\Página web Junio 2026\"/>
    </mc:Choice>
  </mc:AlternateContent>
  <bookViews>
    <workbookView xWindow="0" yWindow="0" windowWidth="28800" windowHeight="11535"/>
  </bookViews>
  <sheets>
    <sheet name="Mov. carga " sheetId="1" r:id="rId1"/>
  </sheets>
  <definedNames>
    <definedName name="_xlnm.Print_Area" localSheetId="0">'Mov. carga '!$A$1:$O$102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2" i="1" l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O101" i="1"/>
  <c r="O100" i="1"/>
  <c r="D94" i="1"/>
  <c r="O93" i="1"/>
  <c r="O92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O90" i="1"/>
  <c r="O89" i="1"/>
  <c r="O88" i="1"/>
  <c r="O87" i="1"/>
  <c r="N86" i="1"/>
  <c r="M86" i="1"/>
  <c r="L86" i="1"/>
  <c r="K86" i="1"/>
  <c r="O86" i="1" s="1"/>
  <c r="J86" i="1"/>
  <c r="I86" i="1"/>
  <c r="H86" i="1"/>
  <c r="G86" i="1"/>
  <c r="F86" i="1"/>
  <c r="E86" i="1"/>
  <c r="D86" i="1"/>
  <c r="C86" i="1"/>
  <c r="O84" i="1"/>
  <c r="O83" i="1"/>
  <c r="O82" i="1"/>
  <c r="N81" i="1"/>
  <c r="N94" i="1" s="1"/>
  <c r="M81" i="1"/>
  <c r="M94" i="1" s="1"/>
  <c r="L81" i="1"/>
  <c r="L94" i="1" s="1"/>
  <c r="K81" i="1"/>
  <c r="K94" i="1" s="1"/>
  <c r="J81" i="1"/>
  <c r="J94" i="1" s="1"/>
  <c r="I81" i="1"/>
  <c r="I94" i="1" s="1"/>
  <c r="H81" i="1"/>
  <c r="H94" i="1" s="1"/>
  <c r="G81" i="1"/>
  <c r="G94" i="1" s="1"/>
  <c r="F81" i="1"/>
  <c r="F94" i="1" s="1"/>
  <c r="E81" i="1"/>
  <c r="E94" i="1" s="1"/>
  <c r="D81" i="1"/>
  <c r="C81" i="1"/>
  <c r="O81" i="1" s="1"/>
  <c r="O80" i="1"/>
  <c r="O79" i="1"/>
  <c r="N73" i="1"/>
  <c r="J73" i="1"/>
  <c r="I73" i="1"/>
  <c r="H73" i="1"/>
  <c r="G73" i="1"/>
  <c r="F73" i="1"/>
  <c r="O72" i="1"/>
  <c r="O71" i="1"/>
  <c r="O70" i="1"/>
  <c r="O69" i="1"/>
  <c r="N68" i="1"/>
  <c r="M68" i="1"/>
  <c r="M73" i="1" s="1"/>
  <c r="L68" i="1"/>
  <c r="L73" i="1" s="1"/>
  <c r="K68" i="1"/>
  <c r="K73" i="1" s="1"/>
  <c r="J68" i="1"/>
  <c r="I68" i="1"/>
  <c r="H68" i="1"/>
  <c r="G68" i="1"/>
  <c r="F68" i="1"/>
  <c r="E68" i="1"/>
  <c r="E73" i="1" s="1"/>
  <c r="D68" i="1"/>
  <c r="D73" i="1" s="1"/>
  <c r="C68" i="1"/>
  <c r="C73" i="1" s="1"/>
  <c r="O67" i="1"/>
  <c r="O66" i="1"/>
  <c r="O65" i="1"/>
  <c r="O64" i="1"/>
  <c r="O63" i="1"/>
  <c r="O62" i="1"/>
  <c r="O61" i="1"/>
  <c r="O60" i="1"/>
  <c r="K54" i="1"/>
  <c r="J54" i="1"/>
  <c r="I54" i="1"/>
  <c r="H54" i="1"/>
  <c r="O53" i="1"/>
  <c r="O52" i="1"/>
  <c r="O51" i="1"/>
  <c r="N50" i="1"/>
  <c r="N54" i="1" s="1"/>
  <c r="M50" i="1"/>
  <c r="M54" i="1" s="1"/>
  <c r="L50" i="1"/>
  <c r="L54" i="1" s="1"/>
  <c r="K50" i="1"/>
  <c r="J50" i="1"/>
  <c r="I50" i="1"/>
  <c r="H50" i="1"/>
  <c r="G50" i="1"/>
  <c r="G54" i="1" s="1"/>
  <c r="F50" i="1"/>
  <c r="F54" i="1" s="1"/>
  <c r="E50" i="1"/>
  <c r="E54" i="1" s="1"/>
  <c r="D50" i="1"/>
  <c r="D54" i="1" s="1"/>
  <c r="C50" i="1"/>
  <c r="O50" i="1" s="1"/>
  <c r="O49" i="1"/>
  <c r="O48" i="1"/>
  <c r="O47" i="1"/>
  <c r="O46" i="1"/>
  <c r="O45" i="1"/>
  <c r="O44" i="1"/>
  <c r="O43" i="1"/>
  <c r="O42" i="1"/>
  <c r="O41" i="1"/>
  <c r="O40" i="1"/>
  <c r="O39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N24" i="1"/>
  <c r="O24" i="1" s="1"/>
  <c r="M24" i="1"/>
  <c r="L24" i="1"/>
  <c r="K24" i="1"/>
  <c r="J24" i="1"/>
  <c r="I24" i="1"/>
  <c r="H24" i="1"/>
  <c r="G24" i="1"/>
  <c r="F24" i="1"/>
  <c r="E24" i="1"/>
  <c r="D24" i="1"/>
  <c r="C24" i="1"/>
  <c r="O23" i="1"/>
  <c r="O22" i="1"/>
  <c r="O21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O14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O6" i="1"/>
  <c r="O5" i="1"/>
  <c r="O4" i="1"/>
  <c r="O73" i="1" l="1"/>
  <c r="O68" i="1"/>
  <c r="C54" i="1"/>
  <c r="O54" i="1" s="1"/>
  <c r="C94" i="1"/>
  <c r="O94" i="1" s="1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394,258 tons.
Altura importación 11,232 tons, procedencia de la carga BEAUMONT TX USA.
Altura exportación 121,547 tons,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320,246 tons.
Altura importación 12,279 tons, procedencia de la carga gasolina Premium HOUSTON, USA, LA POCEDENCIA DE LA CARGA MTBE ES EN TRÁFICO DE ALTURA-IMPORTACIÓN DE DALIAN, CHINA.
Altura exportación 80,249 tons,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404,083 tons.
Altura importación: 21,312 tons, procedencia de la carga gasolina Premium HOUSTON, USA, LA POCEDENCIA DE LA CARGA MTBE ES EN TRÁFICO DE ALTURA-IMPORTACIÓN DE ZHOUSHAN CHINA Y HOUSTON, USA.
Altura exportación 61,483 tons,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285,587 tons.
Altura importación 35,581 tons, procedencia de la carga Houston Texas USA.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350,120 tons.
Altura importación 63,721 tons, procedencia de la carga Houston Texas USA.</t>
        </r>
      </text>
    </comment>
  </commentList>
</comments>
</file>

<file path=xl/sharedStrings.xml><?xml version="1.0" encoding="utf-8"?>
<sst xmlns="http://schemas.openxmlformats.org/spreadsheetml/2006/main" count="193" uniqueCount="74">
  <si>
    <t>Movimiento mensual de carga de crudo en Monoboyas por calidad de producto 2026</t>
  </si>
  <si>
    <t>Producto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</si>
  <si>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</si>
  <si>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</si>
  <si>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</si>
  <si>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</si>
  <si>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</si>
  <si>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</si>
  <si>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</si>
  <si>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</si>
  <si>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</si>
  <si>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</si>
  <si>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</si>
  <si>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</si>
  <si>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</si>
  <si>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Maya</t>
  </si>
  <si>
    <t>Itsmo</t>
  </si>
  <si>
    <t>Olmeca</t>
  </si>
  <si>
    <t>* Preliminar</t>
  </si>
  <si>
    <t>*Volumen de carga en toneladas</t>
  </si>
  <si>
    <t>Movimiento mensual de carga en Monoboyas Refinería 2026</t>
  </si>
  <si>
    <t xml:space="preserve"> Producto</t>
  </si>
  <si>
    <t>Diésel</t>
  </si>
  <si>
    <t>Insumos transportados por PEMEX  Exploración y Producción al área de Plataformas por el Puerto de Dos Bocas 2026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</si>
  <si>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</si>
  <si>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</si>
  <si>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</si>
  <si>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</si>
  <si>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</si>
  <si>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>Movimiento mensual de carga Cabotaje en Terminal de Abastecimiento 2026</t>
  </si>
  <si>
    <t xml:space="preserve">Fluídos petroleros </t>
  </si>
  <si>
    <t>Movimiento mensual de carga de Altura en la Terminal de Usos Multiples  2026</t>
  </si>
  <si>
    <t>General Importación</t>
  </si>
  <si>
    <t>General exportación</t>
  </si>
  <si>
    <t>Mineral Fraccionada</t>
  </si>
  <si>
    <t>Graneles (Mineral/Coque de petróleo)</t>
  </si>
  <si>
    <t>Graneles (Agrícola/Azúcar)</t>
  </si>
  <si>
    <t>Graneles (Agrícola/Plátano)</t>
  </si>
  <si>
    <t>Granel mineral semi mecanizado (grava)</t>
  </si>
  <si>
    <t>Carga Mineral (Barita)</t>
  </si>
  <si>
    <t>Carga Mineral (Cemento)</t>
  </si>
  <si>
    <t>Contenerizada (tons)</t>
  </si>
  <si>
    <t xml:space="preserve">Contenedores (TEUS) </t>
  </si>
  <si>
    <t>Fluidos</t>
  </si>
  <si>
    <t>Asfalto</t>
  </si>
  <si>
    <t>Combustible</t>
  </si>
  <si>
    <t>Lodo de perforacion</t>
  </si>
  <si>
    <t>Movimiento mensual de carga Cabotaje en Terminal de Usos Múltiples 2026</t>
  </si>
  <si>
    <t>Carga General Entrada</t>
  </si>
  <si>
    <t>Carga General Salida</t>
  </si>
  <si>
    <t>Granel mineral semi mecanizado (coque/grava)</t>
  </si>
  <si>
    <t>Contenerizada</t>
  </si>
  <si>
    <t>Cont. (TEUS) pzs.</t>
  </si>
  <si>
    <t>Nitrógeno</t>
  </si>
  <si>
    <t>Xileno</t>
  </si>
  <si>
    <t>Ácido Clorhídrico</t>
  </si>
  <si>
    <t>Salmuera/lodo emulsion</t>
  </si>
  <si>
    <t>Movimiento mensual de carga Cabotaje en Terminal MDA 47, S.A.P.I. DE C.V. 2026</t>
  </si>
  <si>
    <t>Fluidos no petroleros</t>
  </si>
  <si>
    <t>Agua</t>
  </si>
  <si>
    <t>Nitrógeno líquido</t>
  </si>
  <si>
    <t>Salmuera</t>
  </si>
  <si>
    <t>Fluido base agua</t>
  </si>
  <si>
    <t>Fluidos petroleros</t>
  </si>
  <si>
    <t>Diesel</t>
  </si>
  <si>
    <t>Fluido base aceite</t>
  </si>
  <si>
    <t>Agua aceitosa</t>
  </si>
  <si>
    <t>Aceite</t>
  </si>
  <si>
    <t>Granel mineral</t>
  </si>
  <si>
    <t>Barita</t>
  </si>
  <si>
    <t>Cemento</t>
  </si>
  <si>
    <t>Embarque y desembarque de pasajeros en la Terminal de Usos Múltiples 2026</t>
  </si>
  <si>
    <t>Pasajeros</t>
  </si>
  <si>
    <t>Pasajeros en cruceros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</si>
</sst>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"/>
    <numFmt numFmtId="167" formatCode="#,##0.00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Noto Sans"/>
      <family val="2"/>
    </font>
    <font>
      <sz val="9"/>
      <color indexed="54"/>
      <name val="Noto Sans"/>
      <family val="2"/>
    </font>
    <font>
      <b/>
      <sz val="9"/>
      <color theme="0"/>
      <name val="Noto Sans"/>
      <family val="2"/>
    </font>
    <font>
      <sz val="9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9"/>
      <color indexed="10"/>
      <name val="Noto Sans"/>
      <family val="2"/>
    </font>
    <font>
      <sz val="8"/>
      <color indexed="54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sz val="10"/>
      <color indexed="54"/>
      <name val="Noto Sans"/>
      <family val="2"/>
    </font>
    <font>
      <b/>
      <sz val="9"/>
      <color indexed="54"/>
      <name val="Not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3" fillId="0" borderId="0" xfId="1" applyFont="1" applyFill="1"/>
    <xf numFmtId="0" fontId="4" fillId="2" borderId="1" xfId="1" applyFont="1" applyFill="1" applyBorder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5" fillId="0" borderId="4" xfId="1" applyFont="1" applyBorder="1"/>
    <xf numFmtId="4" fontId="6" fillId="0" borderId="5" xfId="1" applyNumberFormat="1" applyFont="1" applyFill="1" applyBorder="1"/>
    <xf numFmtId="4" fontId="7" fillId="3" borderId="6" xfId="1" applyNumberFormat="1" applyFont="1" applyFill="1" applyBorder="1"/>
    <xf numFmtId="3" fontId="3" fillId="0" borderId="0" xfId="1" applyNumberFormat="1" applyFont="1" applyFill="1" applyBorder="1"/>
    <xf numFmtId="4" fontId="3" fillId="0" borderId="0" xfId="1" applyNumberFormat="1" applyFont="1"/>
    <xf numFmtId="0" fontId="5" fillId="0" borderId="7" xfId="1" applyFont="1" applyFill="1" applyBorder="1"/>
    <xf numFmtId="0" fontId="5" fillId="0" borderId="7" xfId="1" applyFont="1" applyBorder="1"/>
    <xf numFmtId="3" fontId="8" fillId="0" borderId="0" xfId="1" applyNumberFormat="1" applyFont="1" applyFill="1" applyBorder="1"/>
    <xf numFmtId="4" fontId="9" fillId="0" borderId="0" xfId="1" applyNumberFormat="1" applyFont="1"/>
    <xf numFmtId="0" fontId="7" fillId="3" borderId="8" xfId="1" applyFont="1" applyFill="1" applyBorder="1"/>
    <xf numFmtId="4" fontId="7" fillId="3" borderId="9" xfId="1" applyNumberFormat="1" applyFont="1" applyFill="1" applyBorder="1"/>
    <xf numFmtId="0" fontId="9" fillId="0" borderId="0" xfId="1" applyFont="1"/>
    <xf numFmtId="0" fontId="10" fillId="0" borderId="0" xfId="1" applyFont="1"/>
    <xf numFmtId="4" fontId="11" fillId="0" borderId="0" xfId="1" applyNumberFormat="1" applyFont="1"/>
    <xf numFmtId="4" fontId="6" fillId="0" borderId="0" xfId="1" applyNumberFormat="1" applyFont="1"/>
    <xf numFmtId="4" fontId="3" fillId="0" borderId="0" xfId="0" applyNumberFormat="1" applyFont="1"/>
    <xf numFmtId="0" fontId="6" fillId="0" borderId="0" xfId="1" applyFont="1"/>
    <xf numFmtId="4" fontId="11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64" fontId="3" fillId="0" borderId="0" xfId="1" applyNumberFormat="1" applyFont="1"/>
    <xf numFmtId="0" fontId="2" fillId="0" borderId="0" xfId="1" applyFont="1" applyAlignment="1">
      <alignment horizontal="center" vertical="center" wrapText="1"/>
    </xf>
    <xf numFmtId="0" fontId="12" fillId="0" borderId="0" xfId="1" applyFont="1"/>
    <xf numFmtId="0" fontId="11" fillId="0" borderId="0" xfId="1" applyFont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left" vertical="center" wrapText="1"/>
    </xf>
    <xf numFmtId="4" fontId="5" fillId="0" borderId="5" xfId="1" applyNumberFormat="1" applyFont="1" applyFill="1" applyBorder="1" applyAlignment="1">
      <alignment horizontal="right"/>
    </xf>
    <xf numFmtId="4" fontId="13" fillId="3" borderId="13" xfId="1" applyNumberFormat="1" applyFont="1" applyFill="1" applyBorder="1" applyAlignment="1">
      <alignment horizontal="right"/>
    </xf>
    <xf numFmtId="0" fontId="5" fillId="0" borderId="0" xfId="1" applyFont="1"/>
    <xf numFmtId="0" fontId="13" fillId="3" borderId="8" xfId="1" applyFont="1" applyFill="1" applyBorder="1"/>
    <xf numFmtId="4" fontId="13" fillId="3" borderId="9" xfId="1" applyNumberFormat="1" applyFont="1" applyFill="1" applyBorder="1" applyAlignment="1">
      <alignment horizontal="right"/>
    </xf>
    <xf numFmtId="0" fontId="14" fillId="0" borderId="0" xfId="1" applyFont="1"/>
    <xf numFmtId="0" fontId="11" fillId="0" borderId="0" xfId="1" applyFont="1" applyFill="1"/>
    <xf numFmtId="0" fontId="4" fillId="2" borderId="14" xfId="1" applyFont="1" applyFill="1" applyBorder="1"/>
    <xf numFmtId="0" fontId="4" fillId="2" borderId="1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justify" vertical="top" wrapText="1"/>
    </xf>
    <xf numFmtId="3" fontId="6" fillId="0" borderId="5" xfId="1" applyNumberFormat="1" applyFont="1" applyFill="1" applyBorder="1"/>
    <xf numFmtId="4" fontId="13" fillId="3" borderId="13" xfId="1" applyNumberFormat="1" applyFont="1" applyFill="1" applyBorder="1"/>
    <xf numFmtId="165" fontId="3" fillId="0" borderId="0" xfId="1" applyNumberFormat="1" applyFont="1" applyFill="1"/>
    <xf numFmtId="0" fontId="5" fillId="0" borderId="7" xfId="1" applyFont="1" applyFill="1" applyBorder="1" applyAlignment="1">
      <alignment wrapText="1"/>
    </xf>
    <xf numFmtId="3" fontId="15" fillId="0" borderId="0" xfId="0" applyNumberFormat="1" applyFont="1"/>
    <xf numFmtId="3" fontId="11" fillId="0" borderId="0" xfId="1" applyNumberFormat="1" applyFont="1"/>
    <xf numFmtId="0" fontId="15" fillId="0" borderId="0" xfId="1" applyFont="1"/>
    <xf numFmtId="4" fontId="5" fillId="0" borderId="5" xfId="1" applyNumberFormat="1" applyFont="1" applyFill="1" applyBorder="1" applyAlignment="1"/>
    <xf numFmtId="4" fontId="5" fillId="0" borderId="5" xfId="1" applyNumberFormat="1" applyFont="1" applyFill="1" applyBorder="1" applyAlignment="1">
      <alignment horizontal="right" wrapText="1"/>
    </xf>
    <xf numFmtId="4" fontId="13" fillId="3" borderId="5" xfId="1" applyNumberFormat="1" applyFont="1" applyFill="1" applyBorder="1" applyAlignment="1">
      <alignment horizontal="right"/>
    </xf>
    <xf numFmtId="3" fontId="3" fillId="0" borderId="0" xfId="1" applyNumberFormat="1" applyFont="1"/>
    <xf numFmtId="0" fontId="5" fillId="0" borderId="7" xfId="1" applyFont="1" applyFill="1" applyBorder="1" applyAlignment="1">
      <alignment horizontal="left" vertical="center"/>
    </xf>
    <xf numFmtId="0" fontId="16" fillId="0" borderId="0" xfId="1" applyFont="1" applyAlignment="1"/>
    <xf numFmtId="0" fontId="16" fillId="0" borderId="0" xfId="1" applyFont="1"/>
    <xf numFmtId="0" fontId="5" fillId="0" borderId="5" xfId="1" applyFont="1" applyFill="1" applyBorder="1"/>
    <xf numFmtId="4" fontId="5" fillId="0" borderId="16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wrapText="1"/>
    </xf>
    <xf numFmtId="0" fontId="5" fillId="0" borderId="4" xfId="1" applyFont="1" applyFill="1" applyBorder="1"/>
    <xf numFmtId="0" fontId="13" fillId="0" borderId="7" xfId="1" applyFont="1" applyFill="1" applyBorder="1"/>
    <xf numFmtId="4" fontId="13" fillId="0" borderId="5" xfId="1" applyNumberFormat="1" applyFont="1" applyFill="1" applyBorder="1" applyAlignment="1">
      <alignment horizontal="right"/>
    </xf>
    <xf numFmtId="0" fontId="5" fillId="0" borderId="17" xfId="1" applyFont="1" applyFill="1" applyBorder="1"/>
    <xf numFmtId="166" fontId="13" fillId="3" borderId="9" xfId="1" applyNumberFormat="1" applyFont="1" applyFill="1" applyBorder="1" applyAlignment="1">
      <alignment horizontal="right"/>
    </xf>
    <xf numFmtId="4" fontId="17" fillId="0" borderId="0" xfId="0" applyNumberFormat="1" applyFont="1"/>
    <xf numFmtId="0" fontId="13" fillId="0" borderId="0" xfId="1" applyFont="1"/>
    <xf numFmtId="4" fontId="5" fillId="0" borderId="16" xfId="1" applyNumberFormat="1" applyFont="1" applyFill="1" applyBorder="1" applyAlignment="1">
      <alignment horizontal="right" vertical="center"/>
    </xf>
    <xf numFmtId="0" fontId="5" fillId="0" borderId="18" xfId="1" applyFont="1" applyFill="1" applyBorder="1"/>
    <xf numFmtId="0" fontId="13" fillId="0" borderId="17" xfId="1" applyFont="1" applyFill="1" applyBorder="1"/>
    <xf numFmtId="4" fontId="13" fillId="0" borderId="16" xfId="1" applyNumberFormat="1" applyFont="1" applyFill="1" applyBorder="1" applyAlignment="1">
      <alignment horizontal="right"/>
    </xf>
    <xf numFmtId="1" fontId="3" fillId="0" borderId="0" xfId="1" applyNumberFormat="1" applyFont="1"/>
    <xf numFmtId="1" fontId="3" fillId="0" borderId="0" xfId="2" applyNumberFormat="1" applyFont="1"/>
    <xf numFmtId="4" fontId="5" fillId="0" borderId="19" xfId="1" applyNumberFormat="1" applyFont="1" applyFill="1" applyBorder="1" applyAlignment="1">
      <alignment horizontal="right"/>
    </xf>
    <xf numFmtId="9" fontId="3" fillId="0" borderId="0" xfId="2" applyFont="1"/>
    <xf numFmtId="3" fontId="13" fillId="3" borderId="9" xfId="1" applyNumberFormat="1" applyFont="1" applyFill="1" applyBorder="1" applyAlignment="1">
      <alignment horizontal="right" vertical="center"/>
    </xf>
    <xf numFmtId="4" fontId="13" fillId="3" borderId="20" xfId="1" applyNumberFormat="1" applyFont="1" applyFill="1" applyBorder="1" applyAlignment="1">
      <alignment horizontal="right" vertical="center"/>
    </xf>
    <xf numFmtId="4" fontId="13" fillId="3" borderId="5" xfId="1" applyNumberFormat="1" applyFont="1" applyFill="1" applyBorder="1" applyAlignment="1">
      <alignment horizontal="right" vertical="center"/>
    </xf>
    <xf numFmtId="4" fontId="5" fillId="0" borderId="0" xfId="1" applyNumberFormat="1" applyFont="1"/>
    <xf numFmtId="167" fontId="5" fillId="0" borderId="0" xfId="1" applyNumberFormat="1" applyFont="1"/>
    <xf numFmtId="0" fontId="13" fillId="0" borderId="5" xfId="1" applyFont="1" applyBorder="1"/>
    <xf numFmtId="0" fontId="5" fillId="0" borderId="5" xfId="0" applyFont="1" applyBorder="1"/>
    <xf numFmtId="3" fontId="13" fillId="3" borderId="9" xfId="1" applyNumberFormat="1" applyFont="1" applyFill="1" applyBorder="1" applyAlignment="1">
      <alignment horizontal="right"/>
    </xf>
    <xf numFmtId="4" fontId="13" fillId="3" borderId="20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>
      <alignment horizontal="right"/>
    </xf>
    <xf numFmtId="3" fontId="13" fillId="3" borderId="5" xfId="1" applyNumberFormat="1" applyFont="1" applyFill="1" applyBorder="1" applyAlignment="1">
      <alignment horizontal="right"/>
    </xf>
    <xf numFmtId="4" fontId="5" fillId="0" borderId="0" xfId="0" applyNumberFormat="1" applyFont="1"/>
    <xf numFmtId="4" fontId="13" fillId="0" borderId="0" xfId="1" applyNumberFormat="1" applyFont="1"/>
  </cellXfs>
  <cellStyles count="3">
    <cellStyle name="Normal" xfId="0" builtinId="0"/>
    <cellStyle name="Normal 6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641339" y="5095875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49700</xdr:colOff>
      <xdr:row>23</xdr:row>
      <xdr:rowOff>0</xdr:rowOff>
    </xdr:from>
    <xdr:to>
      <xdr:col>2</xdr:col>
      <xdr:colOff>229700</xdr:colOff>
      <xdr:row>23</xdr:row>
      <xdr:rowOff>196565</xdr:rowOff>
    </xdr:to>
    <xdr:sp macro="" textlink="">
      <xdr:nvSpPr>
        <xdr:cNvPr id="3" name="CuadroTexto 2"/>
        <xdr:cNvSpPr txBox="1"/>
      </xdr:nvSpPr>
      <xdr:spPr>
        <a:xfrm>
          <a:off x="1868975" y="5095875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82830</xdr:colOff>
      <xdr:row>23</xdr:row>
      <xdr:rowOff>16566</xdr:rowOff>
    </xdr:from>
    <xdr:to>
      <xdr:col>3</xdr:col>
      <xdr:colOff>262830</xdr:colOff>
      <xdr:row>24</xdr:row>
      <xdr:rowOff>14349</xdr:rowOff>
    </xdr:to>
    <xdr:sp macro="" textlink="">
      <xdr:nvSpPr>
        <xdr:cNvPr id="4" name="CuadroTexto 3"/>
        <xdr:cNvSpPr txBox="1"/>
      </xdr:nvSpPr>
      <xdr:spPr>
        <a:xfrm>
          <a:off x="2664105" y="5112441"/>
          <a:ext cx="180000" cy="197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180000</xdr:colOff>
      <xdr:row>23</xdr:row>
      <xdr:rowOff>196565</xdr:rowOff>
    </xdr:to>
    <xdr:sp macro="" textlink="">
      <xdr:nvSpPr>
        <xdr:cNvPr id="5" name="CuadroTexto 4"/>
        <xdr:cNvSpPr txBox="1"/>
      </xdr:nvSpPr>
      <xdr:spPr>
        <a:xfrm>
          <a:off x="3390900" y="5095875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180000</xdr:colOff>
      <xdr:row>23</xdr:row>
      <xdr:rowOff>196565</xdr:rowOff>
    </xdr:to>
    <xdr:sp macro="" textlink="">
      <xdr:nvSpPr>
        <xdr:cNvPr id="6" name="CuadroTexto 5"/>
        <xdr:cNvSpPr txBox="1"/>
      </xdr:nvSpPr>
      <xdr:spPr>
        <a:xfrm>
          <a:off x="4152900" y="5095875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180000</xdr:colOff>
      <xdr:row>23</xdr:row>
      <xdr:rowOff>196565</xdr:rowOff>
    </xdr:to>
    <xdr:sp macro="" textlink="">
      <xdr:nvSpPr>
        <xdr:cNvPr id="7" name="CuadroTexto 6"/>
        <xdr:cNvSpPr txBox="1"/>
      </xdr:nvSpPr>
      <xdr:spPr>
        <a:xfrm>
          <a:off x="4886325" y="5095875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180000</xdr:colOff>
      <xdr:row>23</xdr:row>
      <xdr:rowOff>196565</xdr:rowOff>
    </xdr:to>
    <xdr:sp macro="" textlink="">
      <xdr:nvSpPr>
        <xdr:cNvPr id="8" name="CuadroTexto 7"/>
        <xdr:cNvSpPr txBox="1"/>
      </xdr:nvSpPr>
      <xdr:spPr>
        <a:xfrm>
          <a:off x="5638800" y="5095875"/>
          <a:ext cx="180000" cy="196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7" customWidth="1"/>
    <col min="2" max="2" width="23.85546875" style="37" customWidth="1"/>
    <col min="3" max="3" width="11.42578125" style="37" bestFit="1" customWidth="1"/>
    <col min="4" max="4" width="12.140625" style="37" bestFit="1" customWidth="1"/>
    <col min="5" max="5" width="11.42578125" style="37" bestFit="1" customWidth="1"/>
    <col min="6" max="6" width="11" style="37" bestFit="1" customWidth="1"/>
    <col min="7" max="7" width="11.28515625" style="37" bestFit="1" customWidth="1"/>
    <col min="8" max="8" width="11.42578125" style="37" bestFit="1" customWidth="1"/>
    <col min="9" max="9" width="11.5703125" style="37" bestFit="1" customWidth="1"/>
    <col min="10" max="14" width="11.42578125" style="37" bestFit="1" customWidth="1"/>
    <col min="15" max="15" width="13.5703125" style="37" customWidth="1"/>
    <col min="16" max="16" width="13.85546875" style="37" customWidth="1"/>
    <col min="17" max="17" width="12.42578125" style="37" customWidth="1"/>
    <col min="18" max="18" width="11.85546875" style="37" customWidth="1"/>
    <col min="19" max="256" width="11.42578125" style="37"/>
    <col min="257" max="257" width="11.42578125" style="37" customWidth="1"/>
    <col min="258" max="258" width="21.5703125" style="37" customWidth="1"/>
    <col min="259" max="259" width="10" style="37" bestFit="1" customWidth="1"/>
    <col min="260" max="261" width="10" style="37" customWidth="1"/>
    <col min="262" max="262" width="8.85546875" style="37" customWidth="1"/>
    <col min="263" max="263" width="9.7109375" style="37" customWidth="1"/>
    <col min="264" max="265" width="8.85546875" style="37" customWidth="1"/>
    <col min="266" max="270" width="10.28515625" style="37" customWidth="1"/>
    <col min="271" max="271" width="12.28515625" style="37" bestFit="1" customWidth="1"/>
    <col min="272" max="272" width="13.85546875" style="37" customWidth="1"/>
    <col min="273" max="512" width="11.42578125" style="37"/>
    <col min="513" max="513" width="11.42578125" style="37" customWidth="1"/>
    <col min="514" max="514" width="21.5703125" style="37" customWidth="1"/>
    <col min="515" max="515" width="10" style="37" bestFit="1" customWidth="1"/>
    <col min="516" max="517" width="10" style="37" customWidth="1"/>
    <col min="518" max="518" width="8.85546875" style="37" customWidth="1"/>
    <col min="519" max="519" width="9.7109375" style="37" customWidth="1"/>
    <col min="520" max="521" width="8.85546875" style="37" customWidth="1"/>
    <col min="522" max="526" width="10.28515625" style="37" customWidth="1"/>
    <col min="527" max="527" width="12.28515625" style="37" bestFit="1" customWidth="1"/>
    <col min="528" max="528" width="13.85546875" style="37" customWidth="1"/>
    <col min="529" max="768" width="11.42578125" style="37"/>
    <col min="769" max="769" width="11.42578125" style="37" customWidth="1"/>
    <col min="770" max="770" width="21.5703125" style="37" customWidth="1"/>
    <col min="771" max="771" width="10" style="37" bestFit="1" customWidth="1"/>
    <col min="772" max="773" width="10" style="37" customWidth="1"/>
    <col min="774" max="774" width="8.85546875" style="37" customWidth="1"/>
    <col min="775" max="775" width="9.7109375" style="37" customWidth="1"/>
    <col min="776" max="777" width="8.85546875" style="37" customWidth="1"/>
    <col min="778" max="782" width="10.28515625" style="37" customWidth="1"/>
    <col min="783" max="783" width="12.28515625" style="37" bestFit="1" customWidth="1"/>
    <col min="784" max="784" width="13.85546875" style="37" customWidth="1"/>
    <col min="785" max="1024" width="11.42578125" style="37"/>
    <col min="1025" max="1025" width="11.42578125" style="37" customWidth="1"/>
    <col min="1026" max="1026" width="21.5703125" style="37" customWidth="1"/>
    <col min="1027" max="1027" width="10" style="37" bestFit="1" customWidth="1"/>
    <col min="1028" max="1029" width="10" style="37" customWidth="1"/>
    <col min="1030" max="1030" width="8.85546875" style="37" customWidth="1"/>
    <col min="1031" max="1031" width="9.7109375" style="37" customWidth="1"/>
    <col min="1032" max="1033" width="8.85546875" style="37" customWidth="1"/>
    <col min="1034" max="1038" width="10.28515625" style="37" customWidth="1"/>
    <col min="1039" max="1039" width="12.28515625" style="37" bestFit="1" customWidth="1"/>
    <col min="1040" max="1040" width="13.85546875" style="37" customWidth="1"/>
    <col min="1041" max="1280" width="11.42578125" style="37"/>
    <col min="1281" max="1281" width="11.42578125" style="37" customWidth="1"/>
    <col min="1282" max="1282" width="21.5703125" style="37" customWidth="1"/>
    <col min="1283" max="1283" width="10" style="37" bestFit="1" customWidth="1"/>
    <col min="1284" max="1285" width="10" style="37" customWidth="1"/>
    <col min="1286" max="1286" width="8.85546875" style="37" customWidth="1"/>
    <col min="1287" max="1287" width="9.7109375" style="37" customWidth="1"/>
    <col min="1288" max="1289" width="8.85546875" style="37" customWidth="1"/>
    <col min="1290" max="1294" width="10.28515625" style="37" customWidth="1"/>
    <col min="1295" max="1295" width="12.28515625" style="37" bestFit="1" customWidth="1"/>
    <col min="1296" max="1296" width="13.85546875" style="37" customWidth="1"/>
    <col min="1297" max="1536" width="11.42578125" style="37"/>
    <col min="1537" max="1537" width="11.42578125" style="37" customWidth="1"/>
    <col min="1538" max="1538" width="21.5703125" style="37" customWidth="1"/>
    <col min="1539" max="1539" width="10" style="37" bestFit="1" customWidth="1"/>
    <col min="1540" max="1541" width="10" style="37" customWidth="1"/>
    <col min="1542" max="1542" width="8.85546875" style="37" customWidth="1"/>
    <col min="1543" max="1543" width="9.7109375" style="37" customWidth="1"/>
    <col min="1544" max="1545" width="8.85546875" style="37" customWidth="1"/>
    <col min="1546" max="1550" width="10.28515625" style="37" customWidth="1"/>
    <col min="1551" max="1551" width="12.28515625" style="37" bestFit="1" customWidth="1"/>
    <col min="1552" max="1552" width="13.85546875" style="37" customWidth="1"/>
    <col min="1553" max="1792" width="11.42578125" style="37"/>
    <col min="1793" max="1793" width="11.42578125" style="37" customWidth="1"/>
    <col min="1794" max="1794" width="21.5703125" style="37" customWidth="1"/>
    <col min="1795" max="1795" width="10" style="37" bestFit="1" customWidth="1"/>
    <col min="1796" max="1797" width="10" style="37" customWidth="1"/>
    <col min="1798" max="1798" width="8.85546875" style="37" customWidth="1"/>
    <col min="1799" max="1799" width="9.7109375" style="37" customWidth="1"/>
    <col min="1800" max="1801" width="8.85546875" style="37" customWidth="1"/>
    <col min="1802" max="1806" width="10.28515625" style="37" customWidth="1"/>
    <col min="1807" max="1807" width="12.28515625" style="37" bestFit="1" customWidth="1"/>
    <col min="1808" max="1808" width="13.85546875" style="37" customWidth="1"/>
    <col min="1809" max="2048" width="11.42578125" style="37"/>
    <col min="2049" max="2049" width="11.42578125" style="37" customWidth="1"/>
    <col min="2050" max="2050" width="21.5703125" style="37" customWidth="1"/>
    <col min="2051" max="2051" width="10" style="37" bestFit="1" customWidth="1"/>
    <col min="2052" max="2053" width="10" style="37" customWidth="1"/>
    <col min="2054" max="2054" width="8.85546875" style="37" customWidth="1"/>
    <col min="2055" max="2055" width="9.7109375" style="37" customWidth="1"/>
    <col min="2056" max="2057" width="8.85546875" style="37" customWidth="1"/>
    <col min="2058" max="2062" width="10.28515625" style="37" customWidth="1"/>
    <col min="2063" max="2063" width="12.28515625" style="37" bestFit="1" customWidth="1"/>
    <col min="2064" max="2064" width="13.85546875" style="37" customWidth="1"/>
    <col min="2065" max="2304" width="11.42578125" style="37"/>
    <col min="2305" max="2305" width="11.42578125" style="37" customWidth="1"/>
    <col min="2306" max="2306" width="21.5703125" style="37" customWidth="1"/>
    <col min="2307" max="2307" width="10" style="37" bestFit="1" customWidth="1"/>
    <col min="2308" max="2309" width="10" style="37" customWidth="1"/>
    <col min="2310" max="2310" width="8.85546875" style="37" customWidth="1"/>
    <col min="2311" max="2311" width="9.7109375" style="37" customWidth="1"/>
    <col min="2312" max="2313" width="8.85546875" style="37" customWidth="1"/>
    <col min="2314" max="2318" width="10.28515625" style="37" customWidth="1"/>
    <col min="2319" max="2319" width="12.28515625" style="37" bestFit="1" customWidth="1"/>
    <col min="2320" max="2320" width="13.85546875" style="37" customWidth="1"/>
    <col min="2321" max="2560" width="11.42578125" style="37"/>
    <col min="2561" max="2561" width="11.42578125" style="37" customWidth="1"/>
    <col min="2562" max="2562" width="21.5703125" style="37" customWidth="1"/>
    <col min="2563" max="2563" width="10" style="37" bestFit="1" customWidth="1"/>
    <col min="2564" max="2565" width="10" style="37" customWidth="1"/>
    <col min="2566" max="2566" width="8.85546875" style="37" customWidth="1"/>
    <col min="2567" max="2567" width="9.7109375" style="37" customWidth="1"/>
    <col min="2568" max="2569" width="8.85546875" style="37" customWidth="1"/>
    <col min="2570" max="2574" width="10.28515625" style="37" customWidth="1"/>
    <col min="2575" max="2575" width="12.28515625" style="37" bestFit="1" customWidth="1"/>
    <col min="2576" max="2576" width="13.85546875" style="37" customWidth="1"/>
    <col min="2577" max="2816" width="11.42578125" style="37"/>
    <col min="2817" max="2817" width="11.42578125" style="37" customWidth="1"/>
    <col min="2818" max="2818" width="21.5703125" style="37" customWidth="1"/>
    <col min="2819" max="2819" width="10" style="37" bestFit="1" customWidth="1"/>
    <col min="2820" max="2821" width="10" style="37" customWidth="1"/>
    <col min="2822" max="2822" width="8.85546875" style="37" customWidth="1"/>
    <col min="2823" max="2823" width="9.7109375" style="37" customWidth="1"/>
    <col min="2824" max="2825" width="8.85546875" style="37" customWidth="1"/>
    <col min="2826" max="2830" width="10.28515625" style="37" customWidth="1"/>
    <col min="2831" max="2831" width="12.28515625" style="37" bestFit="1" customWidth="1"/>
    <col min="2832" max="2832" width="13.85546875" style="37" customWidth="1"/>
    <col min="2833" max="3072" width="11.42578125" style="37"/>
    <col min="3073" max="3073" width="11.42578125" style="37" customWidth="1"/>
    <col min="3074" max="3074" width="21.5703125" style="37" customWidth="1"/>
    <col min="3075" max="3075" width="10" style="37" bestFit="1" customWidth="1"/>
    <col min="3076" max="3077" width="10" style="37" customWidth="1"/>
    <col min="3078" max="3078" width="8.85546875" style="37" customWidth="1"/>
    <col min="3079" max="3079" width="9.7109375" style="37" customWidth="1"/>
    <col min="3080" max="3081" width="8.85546875" style="37" customWidth="1"/>
    <col min="3082" max="3086" width="10.28515625" style="37" customWidth="1"/>
    <col min="3087" max="3087" width="12.28515625" style="37" bestFit="1" customWidth="1"/>
    <col min="3088" max="3088" width="13.85546875" style="37" customWidth="1"/>
    <col min="3089" max="3328" width="11.42578125" style="37"/>
    <col min="3329" max="3329" width="11.42578125" style="37" customWidth="1"/>
    <col min="3330" max="3330" width="21.5703125" style="37" customWidth="1"/>
    <col min="3331" max="3331" width="10" style="37" bestFit="1" customWidth="1"/>
    <col min="3332" max="3333" width="10" style="37" customWidth="1"/>
    <col min="3334" max="3334" width="8.85546875" style="37" customWidth="1"/>
    <col min="3335" max="3335" width="9.7109375" style="37" customWidth="1"/>
    <col min="3336" max="3337" width="8.85546875" style="37" customWidth="1"/>
    <col min="3338" max="3342" width="10.28515625" style="37" customWidth="1"/>
    <col min="3343" max="3343" width="12.28515625" style="37" bestFit="1" customWidth="1"/>
    <col min="3344" max="3344" width="13.85546875" style="37" customWidth="1"/>
    <col min="3345" max="3584" width="11.42578125" style="37"/>
    <col min="3585" max="3585" width="11.42578125" style="37" customWidth="1"/>
    <col min="3586" max="3586" width="21.5703125" style="37" customWidth="1"/>
    <col min="3587" max="3587" width="10" style="37" bestFit="1" customWidth="1"/>
    <col min="3588" max="3589" width="10" style="37" customWidth="1"/>
    <col min="3590" max="3590" width="8.85546875" style="37" customWidth="1"/>
    <col min="3591" max="3591" width="9.7109375" style="37" customWidth="1"/>
    <col min="3592" max="3593" width="8.85546875" style="37" customWidth="1"/>
    <col min="3594" max="3598" width="10.28515625" style="37" customWidth="1"/>
    <col min="3599" max="3599" width="12.28515625" style="37" bestFit="1" customWidth="1"/>
    <col min="3600" max="3600" width="13.85546875" style="37" customWidth="1"/>
    <col min="3601" max="3840" width="11.42578125" style="37"/>
    <col min="3841" max="3841" width="11.42578125" style="37" customWidth="1"/>
    <col min="3842" max="3842" width="21.5703125" style="37" customWidth="1"/>
    <col min="3843" max="3843" width="10" style="37" bestFit="1" customWidth="1"/>
    <col min="3844" max="3845" width="10" style="37" customWidth="1"/>
    <col min="3846" max="3846" width="8.85546875" style="37" customWidth="1"/>
    <col min="3847" max="3847" width="9.7109375" style="37" customWidth="1"/>
    <col min="3848" max="3849" width="8.85546875" style="37" customWidth="1"/>
    <col min="3850" max="3854" width="10.28515625" style="37" customWidth="1"/>
    <col min="3855" max="3855" width="12.28515625" style="37" bestFit="1" customWidth="1"/>
    <col min="3856" max="3856" width="13.85546875" style="37" customWidth="1"/>
    <col min="3857" max="4096" width="11.42578125" style="37"/>
    <col min="4097" max="4097" width="11.42578125" style="37" customWidth="1"/>
    <col min="4098" max="4098" width="21.5703125" style="37" customWidth="1"/>
    <col min="4099" max="4099" width="10" style="37" bestFit="1" customWidth="1"/>
    <col min="4100" max="4101" width="10" style="37" customWidth="1"/>
    <col min="4102" max="4102" width="8.85546875" style="37" customWidth="1"/>
    <col min="4103" max="4103" width="9.7109375" style="37" customWidth="1"/>
    <col min="4104" max="4105" width="8.85546875" style="37" customWidth="1"/>
    <col min="4106" max="4110" width="10.28515625" style="37" customWidth="1"/>
    <col min="4111" max="4111" width="12.28515625" style="37" bestFit="1" customWidth="1"/>
    <col min="4112" max="4112" width="13.85546875" style="37" customWidth="1"/>
    <col min="4113" max="4352" width="11.42578125" style="37"/>
    <col min="4353" max="4353" width="11.42578125" style="37" customWidth="1"/>
    <col min="4354" max="4354" width="21.5703125" style="37" customWidth="1"/>
    <col min="4355" max="4355" width="10" style="37" bestFit="1" customWidth="1"/>
    <col min="4356" max="4357" width="10" style="37" customWidth="1"/>
    <col min="4358" max="4358" width="8.85546875" style="37" customWidth="1"/>
    <col min="4359" max="4359" width="9.7109375" style="37" customWidth="1"/>
    <col min="4360" max="4361" width="8.85546875" style="37" customWidth="1"/>
    <col min="4362" max="4366" width="10.28515625" style="37" customWidth="1"/>
    <col min="4367" max="4367" width="12.28515625" style="37" bestFit="1" customWidth="1"/>
    <col min="4368" max="4368" width="13.85546875" style="37" customWidth="1"/>
    <col min="4369" max="4608" width="11.42578125" style="37"/>
    <col min="4609" max="4609" width="11.42578125" style="37" customWidth="1"/>
    <col min="4610" max="4610" width="21.5703125" style="37" customWidth="1"/>
    <col min="4611" max="4611" width="10" style="37" bestFit="1" customWidth="1"/>
    <col min="4612" max="4613" width="10" style="37" customWidth="1"/>
    <col min="4614" max="4614" width="8.85546875" style="37" customWidth="1"/>
    <col min="4615" max="4615" width="9.7109375" style="37" customWidth="1"/>
    <col min="4616" max="4617" width="8.85546875" style="37" customWidth="1"/>
    <col min="4618" max="4622" width="10.28515625" style="37" customWidth="1"/>
    <col min="4623" max="4623" width="12.28515625" style="37" bestFit="1" customWidth="1"/>
    <col min="4624" max="4624" width="13.85546875" style="37" customWidth="1"/>
    <col min="4625" max="4864" width="11.42578125" style="37"/>
    <col min="4865" max="4865" width="11.42578125" style="37" customWidth="1"/>
    <col min="4866" max="4866" width="21.5703125" style="37" customWidth="1"/>
    <col min="4867" max="4867" width="10" style="37" bestFit="1" customWidth="1"/>
    <col min="4868" max="4869" width="10" style="37" customWidth="1"/>
    <col min="4870" max="4870" width="8.85546875" style="37" customWidth="1"/>
    <col min="4871" max="4871" width="9.7109375" style="37" customWidth="1"/>
    <col min="4872" max="4873" width="8.85546875" style="37" customWidth="1"/>
    <col min="4874" max="4878" width="10.28515625" style="37" customWidth="1"/>
    <col min="4879" max="4879" width="12.28515625" style="37" bestFit="1" customWidth="1"/>
    <col min="4880" max="4880" width="13.85546875" style="37" customWidth="1"/>
    <col min="4881" max="5120" width="11.42578125" style="37"/>
    <col min="5121" max="5121" width="11.42578125" style="37" customWidth="1"/>
    <col min="5122" max="5122" width="21.5703125" style="37" customWidth="1"/>
    <col min="5123" max="5123" width="10" style="37" bestFit="1" customWidth="1"/>
    <col min="5124" max="5125" width="10" style="37" customWidth="1"/>
    <col min="5126" max="5126" width="8.85546875" style="37" customWidth="1"/>
    <col min="5127" max="5127" width="9.7109375" style="37" customWidth="1"/>
    <col min="5128" max="5129" width="8.85546875" style="37" customWidth="1"/>
    <col min="5130" max="5134" width="10.28515625" style="37" customWidth="1"/>
    <col min="5135" max="5135" width="12.28515625" style="37" bestFit="1" customWidth="1"/>
    <col min="5136" max="5136" width="13.85546875" style="37" customWidth="1"/>
    <col min="5137" max="5376" width="11.42578125" style="37"/>
    <col min="5377" max="5377" width="11.42578125" style="37" customWidth="1"/>
    <col min="5378" max="5378" width="21.5703125" style="37" customWidth="1"/>
    <col min="5379" max="5379" width="10" style="37" bestFit="1" customWidth="1"/>
    <col min="5380" max="5381" width="10" style="37" customWidth="1"/>
    <col min="5382" max="5382" width="8.85546875" style="37" customWidth="1"/>
    <col min="5383" max="5383" width="9.7109375" style="37" customWidth="1"/>
    <col min="5384" max="5385" width="8.85546875" style="37" customWidth="1"/>
    <col min="5386" max="5390" width="10.28515625" style="37" customWidth="1"/>
    <col min="5391" max="5391" width="12.28515625" style="37" bestFit="1" customWidth="1"/>
    <col min="5392" max="5392" width="13.85546875" style="37" customWidth="1"/>
    <col min="5393" max="5632" width="11.42578125" style="37"/>
    <col min="5633" max="5633" width="11.42578125" style="37" customWidth="1"/>
    <col min="5634" max="5634" width="21.5703125" style="37" customWidth="1"/>
    <col min="5635" max="5635" width="10" style="37" bestFit="1" customWidth="1"/>
    <col min="5636" max="5637" width="10" style="37" customWidth="1"/>
    <col min="5638" max="5638" width="8.85546875" style="37" customWidth="1"/>
    <col min="5639" max="5639" width="9.7109375" style="37" customWidth="1"/>
    <col min="5640" max="5641" width="8.85546875" style="37" customWidth="1"/>
    <col min="5642" max="5646" width="10.28515625" style="37" customWidth="1"/>
    <col min="5647" max="5647" width="12.28515625" style="37" bestFit="1" customWidth="1"/>
    <col min="5648" max="5648" width="13.85546875" style="37" customWidth="1"/>
    <col min="5649" max="5888" width="11.42578125" style="37"/>
    <col min="5889" max="5889" width="11.42578125" style="37" customWidth="1"/>
    <col min="5890" max="5890" width="21.5703125" style="37" customWidth="1"/>
    <col min="5891" max="5891" width="10" style="37" bestFit="1" customWidth="1"/>
    <col min="5892" max="5893" width="10" style="37" customWidth="1"/>
    <col min="5894" max="5894" width="8.85546875" style="37" customWidth="1"/>
    <col min="5895" max="5895" width="9.7109375" style="37" customWidth="1"/>
    <col min="5896" max="5897" width="8.85546875" style="37" customWidth="1"/>
    <col min="5898" max="5902" width="10.28515625" style="37" customWidth="1"/>
    <col min="5903" max="5903" width="12.28515625" style="37" bestFit="1" customWidth="1"/>
    <col min="5904" max="5904" width="13.85546875" style="37" customWidth="1"/>
    <col min="5905" max="6144" width="11.42578125" style="37"/>
    <col min="6145" max="6145" width="11.42578125" style="37" customWidth="1"/>
    <col min="6146" max="6146" width="21.5703125" style="37" customWidth="1"/>
    <col min="6147" max="6147" width="10" style="37" bestFit="1" customWidth="1"/>
    <col min="6148" max="6149" width="10" style="37" customWidth="1"/>
    <col min="6150" max="6150" width="8.85546875" style="37" customWidth="1"/>
    <col min="6151" max="6151" width="9.7109375" style="37" customWidth="1"/>
    <col min="6152" max="6153" width="8.85546875" style="37" customWidth="1"/>
    <col min="6154" max="6158" width="10.28515625" style="37" customWidth="1"/>
    <col min="6159" max="6159" width="12.28515625" style="37" bestFit="1" customWidth="1"/>
    <col min="6160" max="6160" width="13.85546875" style="37" customWidth="1"/>
    <col min="6161" max="6400" width="11.42578125" style="37"/>
    <col min="6401" max="6401" width="11.42578125" style="37" customWidth="1"/>
    <col min="6402" max="6402" width="21.5703125" style="37" customWidth="1"/>
    <col min="6403" max="6403" width="10" style="37" bestFit="1" customWidth="1"/>
    <col min="6404" max="6405" width="10" style="37" customWidth="1"/>
    <col min="6406" max="6406" width="8.85546875" style="37" customWidth="1"/>
    <col min="6407" max="6407" width="9.7109375" style="37" customWidth="1"/>
    <col min="6408" max="6409" width="8.85546875" style="37" customWidth="1"/>
    <col min="6410" max="6414" width="10.28515625" style="37" customWidth="1"/>
    <col min="6415" max="6415" width="12.28515625" style="37" bestFit="1" customWidth="1"/>
    <col min="6416" max="6416" width="13.85546875" style="37" customWidth="1"/>
    <col min="6417" max="6656" width="11.42578125" style="37"/>
    <col min="6657" max="6657" width="11.42578125" style="37" customWidth="1"/>
    <col min="6658" max="6658" width="21.5703125" style="37" customWidth="1"/>
    <col min="6659" max="6659" width="10" style="37" bestFit="1" customWidth="1"/>
    <col min="6660" max="6661" width="10" style="37" customWidth="1"/>
    <col min="6662" max="6662" width="8.85546875" style="37" customWidth="1"/>
    <col min="6663" max="6663" width="9.7109375" style="37" customWidth="1"/>
    <col min="6664" max="6665" width="8.85546875" style="37" customWidth="1"/>
    <col min="6666" max="6670" width="10.28515625" style="37" customWidth="1"/>
    <col min="6671" max="6671" width="12.28515625" style="37" bestFit="1" customWidth="1"/>
    <col min="6672" max="6672" width="13.85546875" style="37" customWidth="1"/>
    <col min="6673" max="6912" width="11.42578125" style="37"/>
    <col min="6913" max="6913" width="11.42578125" style="37" customWidth="1"/>
    <col min="6914" max="6914" width="21.5703125" style="37" customWidth="1"/>
    <col min="6915" max="6915" width="10" style="37" bestFit="1" customWidth="1"/>
    <col min="6916" max="6917" width="10" style="37" customWidth="1"/>
    <col min="6918" max="6918" width="8.85546875" style="37" customWidth="1"/>
    <col min="6919" max="6919" width="9.7109375" style="37" customWidth="1"/>
    <col min="6920" max="6921" width="8.85546875" style="37" customWidth="1"/>
    <col min="6922" max="6926" width="10.28515625" style="37" customWidth="1"/>
    <col min="6927" max="6927" width="12.28515625" style="37" bestFit="1" customWidth="1"/>
    <col min="6928" max="6928" width="13.85546875" style="37" customWidth="1"/>
    <col min="6929" max="7168" width="11.42578125" style="37"/>
    <col min="7169" max="7169" width="11.42578125" style="37" customWidth="1"/>
    <col min="7170" max="7170" width="21.5703125" style="37" customWidth="1"/>
    <col min="7171" max="7171" width="10" style="37" bestFit="1" customWidth="1"/>
    <col min="7172" max="7173" width="10" style="37" customWidth="1"/>
    <col min="7174" max="7174" width="8.85546875" style="37" customWidth="1"/>
    <col min="7175" max="7175" width="9.7109375" style="37" customWidth="1"/>
    <col min="7176" max="7177" width="8.85546875" style="37" customWidth="1"/>
    <col min="7178" max="7182" width="10.28515625" style="37" customWidth="1"/>
    <col min="7183" max="7183" width="12.28515625" style="37" bestFit="1" customWidth="1"/>
    <col min="7184" max="7184" width="13.85546875" style="37" customWidth="1"/>
    <col min="7185" max="7424" width="11.42578125" style="37"/>
    <col min="7425" max="7425" width="11.42578125" style="37" customWidth="1"/>
    <col min="7426" max="7426" width="21.5703125" style="37" customWidth="1"/>
    <col min="7427" max="7427" width="10" style="37" bestFit="1" customWidth="1"/>
    <col min="7428" max="7429" width="10" style="37" customWidth="1"/>
    <col min="7430" max="7430" width="8.85546875" style="37" customWidth="1"/>
    <col min="7431" max="7431" width="9.7109375" style="37" customWidth="1"/>
    <col min="7432" max="7433" width="8.85546875" style="37" customWidth="1"/>
    <col min="7434" max="7438" width="10.28515625" style="37" customWidth="1"/>
    <col min="7439" max="7439" width="12.28515625" style="37" bestFit="1" customWidth="1"/>
    <col min="7440" max="7440" width="13.85546875" style="37" customWidth="1"/>
    <col min="7441" max="7680" width="11.42578125" style="37"/>
    <col min="7681" max="7681" width="11.42578125" style="37" customWidth="1"/>
    <col min="7682" max="7682" width="21.5703125" style="37" customWidth="1"/>
    <col min="7683" max="7683" width="10" style="37" bestFit="1" customWidth="1"/>
    <col min="7684" max="7685" width="10" style="37" customWidth="1"/>
    <col min="7686" max="7686" width="8.85546875" style="37" customWidth="1"/>
    <col min="7687" max="7687" width="9.7109375" style="37" customWidth="1"/>
    <col min="7688" max="7689" width="8.85546875" style="37" customWidth="1"/>
    <col min="7690" max="7694" width="10.28515625" style="37" customWidth="1"/>
    <col min="7695" max="7695" width="12.28515625" style="37" bestFit="1" customWidth="1"/>
    <col min="7696" max="7696" width="13.85546875" style="37" customWidth="1"/>
    <col min="7697" max="7936" width="11.42578125" style="37"/>
    <col min="7937" max="7937" width="11.42578125" style="37" customWidth="1"/>
    <col min="7938" max="7938" width="21.5703125" style="37" customWidth="1"/>
    <col min="7939" max="7939" width="10" style="37" bestFit="1" customWidth="1"/>
    <col min="7940" max="7941" width="10" style="37" customWidth="1"/>
    <col min="7942" max="7942" width="8.85546875" style="37" customWidth="1"/>
    <col min="7943" max="7943" width="9.7109375" style="37" customWidth="1"/>
    <col min="7944" max="7945" width="8.85546875" style="37" customWidth="1"/>
    <col min="7946" max="7950" width="10.28515625" style="37" customWidth="1"/>
    <col min="7951" max="7951" width="12.28515625" style="37" bestFit="1" customWidth="1"/>
    <col min="7952" max="7952" width="13.85546875" style="37" customWidth="1"/>
    <col min="7953" max="8192" width="11.42578125" style="37"/>
    <col min="8193" max="8193" width="11.42578125" style="37" customWidth="1"/>
    <col min="8194" max="8194" width="21.5703125" style="37" customWidth="1"/>
    <col min="8195" max="8195" width="10" style="37" bestFit="1" customWidth="1"/>
    <col min="8196" max="8197" width="10" style="37" customWidth="1"/>
    <col min="8198" max="8198" width="8.85546875" style="37" customWidth="1"/>
    <col min="8199" max="8199" width="9.7109375" style="37" customWidth="1"/>
    <col min="8200" max="8201" width="8.85546875" style="37" customWidth="1"/>
    <col min="8202" max="8206" width="10.28515625" style="37" customWidth="1"/>
    <col min="8207" max="8207" width="12.28515625" style="37" bestFit="1" customWidth="1"/>
    <col min="8208" max="8208" width="13.85546875" style="37" customWidth="1"/>
    <col min="8209" max="8448" width="11.42578125" style="37"/>
    <col min="8449" max="8449" width="11.42578125" style="37" customWidth="1"/>
    <col min="8450" max="8450" width="21.5703125" style="37" customWidth="1"/>
    <col min="8451" max="8451" width="10" style="37" bestFit="1" customWidth="1"/>
    <col min="8452" max="8453" width="10" style="37" customWidth="1"/>
    <col min="8454" max="8454" width="8.85546875" style="37" customWidth="1"/>
    <col min="8455" max="8455" width="9.7109375" style="37" customWidth="1"/>
    <col min="8456" max="8457" width="8.85546875" style="37" customWidth="1"/>
    <col min="8458" max="8462" width="10.28515625" style="37" customWidth="1"/>
    <col min="8463" max="8463" width="12.28515625" style="37" bestFit="1" customWidth="1"/>
    <col min="8464" max="8464" width="13.85546875" style="37" customWidth="1"/>
    <col min="8465" max="8704" width="11.42578125" style="37"/>
    <col min="8705" max="8705" width="11.42578125" style="37" customWidth="1"/>
    <col min="8706" max="8706" width="21.5703125" style="37" customWidth="1"/>
    <col min="8707" max="8707" width="10" style="37" bestFit="1" customWidth="1"/>
    <col min="8708" max="8709" width="10" style="37" customWidth="1"/>
    <col min="8710" max="8710" width="8.85546875" style="37" customWidth="1"/>
    <col min="8711" max="8711" width="9.7109375" style="37" customWidth="1"/>
    <col min="8712" max="8713" width="8.85546875" style="37" customWidth="1"/>
    <col min="8714" max="8718" width="10.28515625" style="37" customWidth="1"/>
    <col min="8719" max="8719" width="12.28515625" style="37" bestFit="1" customWidth="1"/>
    <col min="8720" max="8720" width="13.85546875" style="37" customWidth="1"/>
    <col min="8721" max="8960" width="11.42578125" style="37"/>
    <col min="8961" max="8961" width="11.42578125" style="37" customWidth="1"/>
    <col min="8962" max="8962" width="21.5703125" style="37" customWidth="1"/>
    <col min="8963" max="8963" width="10" style="37" bestFit="1" customWidth="1"/>
    <col min="8964" max="8965" width="10" style="37" customWidth="1"/>
    <col min="8966" max="8966" width="8.85546875" style="37" customWidth="1"/>
    <col min="8967" max="8967" width="9.7109375" style="37" customWidth="1"/>
    <col min="8968" max="8969" width="8.85546875" style="37" customWidth="1"/>
    <col min="8970" max="8974" width="10.28515625" style="37" customWidth="1"/>
    <col min="8975" max="8975" width="12.28515625" style="37" bestFit="1" customWidth="1"/>
    <col min="8976" max="8976" width="13.85546875" style="37" customWidth="1"/>
    <col min="8977" max="9216" width="11.42578125" style="37"/>
    <col min="9217" max="9217" width="11.42578125" style="37" customWidth="1"/>
    <col min="9218" max="9218" width="21.5703125" style="37" customWidth="1"/>
    <col min="9219" max="9219" width="10" style="37" bestFit="1" customWidth="1"/>
    <col min="9220" max="9221" width="10" style="37" customWidth="1"/>
    <col min="9222" max="9222" width="8.85546875" style="37" customWidth="1"/>
    <col min="9223" max="9223" width="9.7109375" style="37" customWidth="1"/>
    <col min="9224" max="9225" width="8.85546875" style="37" customWidth="1"/>
    <col min="9226" max="9230" width="10.28515625" style="37" customWidth="1"/>
    <col min="9231" max="9231" width="12.28515625" style="37" bestFit="1" customWidth="1"/>
    <col min="9232" max="9232" width="13.85546875" style="37" customWidth="1"/>
    <col min="9233" max="9472" width="11.42578125" style="37"/>
    <col min="9473" max="9473" width="11.42578125" style="37" customWidth="1"/>
    <col min="9474" max="9474" width="21.5703125" style="37" customWidth="1"/>
    <col min="9475" max="9475" width="10" style="37" bestFit="1" customWidth="1"/>
    <col min="9476" max="9477" width="10" style="37" customWidth="1"/>
    <col min="9478" max="9478" width="8.85546875" style="37" customWidth="1"/>
    <col min="9479" max="9479" width="9.7109375" style="37" customWidth="1"/>
    <col min="9480" max="9481" width="8.85546875" style="37" customWidth="1"/>
    <col min="9482" max="9486" width="10.28515625" style="37" customWidth="1"/>
    <col min="9487" max="9487" width="12.28515625" style="37" bestFit="1" customWidth="1"/>
    <col min="9488" max="9488" width="13.85546875" style="37" customWidth="1"/>
    <col min="9489" max="9728" width="11.42578125" style="37"/>
    <col min="9729" max="9729" width="11.42578125" style="37" customWidth="1"/>
    <col min="9730" max="9730" width="21.5703125" style="37" customWidth="1"/>
    <col min="9731" max="9731" width="10" style="37" bestFit="1" customWidth="1"/>
    <col min="9732" max="9733" width="10" style="37" customWidth="1"/>
    <col min="9734" max="9734" width="8.85546875" style="37" customWidth="1"/>
    <col min="9735" max="9735" width="9.7109375" style="37" customWidth="1"/>
    <col min="9736" max="9737" width="8.85546875" style="37" customWidth="1"/>
    <col min="9738" max="9742" width="10.28515625" style="37" customWidth="1"/>
    <col min="9743" max="9743" width="12.28515625" style="37" bestFit="1" customWidth="1"/>
    <col min="9744" max="9744" width="13.85546875" style="37" customWidth="1"/>
    <col min="9745" max="9984" width="11.42578125" style="37"/>
    <col min="9985" max="9985" width="11.42578125" style="37" customWidth="1"/>
    <col min="9986" max="9986" width="21.5703125" style="37" customWidth="1"/>
    <col min="9987" max="9987" width="10" style="37" bestFit="1" customWidth="1"/>
    <col min="9988" max="9989" width="10" style="37" customWidth="1"/>
    <col min="9990" max="9990" width="8.85546875" style="37" customWidth="1"/>
    <col min="9991" max="9991" width="9.7109375" style="37" customWidth="1"/>
    <col min="9992" max="9993" width="8.85546875" style="37" customWidth="1"/>
    <col min="9994" max="9998" width="10.28515625" style="37" customWidth="1"/>
    <col min="9999" max="9999" width="12.28515625" style="37" bestFit="1" customWidth="1"/>
    <col min="10000" max="10000" width="13.85546875" style="37" customWidth="1"/>
    <col min="10001" max="10240" width="11.42578125" style="37"/>
    <col min="10241" max="10241" width="11.42578125" style="37" customWidth="1"/>
    <col min="10242" max="10242" width="21.5703125" style="37" customWidth="1"/>
    <col min="10243" max="10243" width="10" style="37" bestFit="1" customWidth="1"/>
    <col min="10244" max="10245" width="10" style="37" customWidth="1"/>
    <col min="10246" max="10246" width="8.85546875" style="37" customWidth="1"/>
    <col min="10247" max="10247" width="9.7109375" style="37" customWidth="1"/>
    <col min="10248" max="10249" width="8.85546875" style="37" customWidth="1"/>
    <col min="10250" max="10254" width="10.28515625" style="37" customWidth="1"/>
    <col min="10255" max="10255" width="12.28515625" style="37" bestFit="1" customWidth="1"/>
    <col min="10256" max="10256" width="13.85546875" style="37" customWidth="1"/>
    <col min="10257" max="10496" width="11.42578125" style="37"/>
    <col min="10497" max="10497" width="11.42578125" style="37" customWidth="1"/>
    <col min="10498" max="10498" width="21.5703125" style="37" customWidth="1"/>
    <col min="10499" max="10499" width="10" style="37" bestFit="1" customWidth="1"/>
    <col min="10500" max="10501" width="10" style="37" customWidth="1"/>
    <col min="10502" max="10502" width="8.85546875" style="37" customWidth="1"/>
    <col min="10503" max="10503" width="9.7109375" style="37" customWidth="1"/>
    <col min="10504" max="10505" width="8.85546875" style="37" customWidth="1"/>
    <col min="10506" max="10510" width="10.28515625" style="37" customWidth="1"/>
    <col min="10511" max="10511" width="12.28515625" style="37" bestFit="1" customWidth="1"/>
    <col min="10512" max="10512" width="13.85546875" style="37" customWidth="1"/>
    <col min="10513" max="10752" width="11.42578125" style="37"/>
    <col min="10753" max="10753" width="11.42578125" style="37" customWidth="1"/>
    <col min="10754" max="10754" width="21.5703125" style="37" customWidth="1"/>
    <col min="10755" max="10755" width="10" style="37" bestFit="1" customWidth="1"/>
    <col min="10756" max="10757" width="10" style="37" customWidth="1"/>
    <col min="10758" max="10758" width="8.85546875" style="37" customWidth="1"/>
    <col min="10759" max="10759" width="9.7109375" style="37" customWidth="1"/>
    <col min="10760" max="10761" width="8.85546875" style="37" customWidth="1"/>
    <col min="10762" max="10766" width="10.28515625" style="37" customWidth="1"/>
    <col min="10767" max="10767" width="12.28515625" style="37" bestFit="1" customWidth="1"/>
    <col min="10768" max="10768" width="13.85546875" style="37" customWidth="1"/>
    <col min="10769" max="11008" width="11.42578125" style="37"/>
    <col min="11009" max="11009" width="11.42578125" style="37" customWidth="1"/>
    <col min="11010" max="11010" width="21.5703125" style="37" customWidth="1"/>
    <col min="11011" max="11011" width="10" style="37" bestFit="1" customWidth="1"/>
    <col min="11012" max="11013" width="10" style="37" customWidth="1"/>
    <col min="11014" max="11014" width="8.85546875" style="37" customWidth="1"/>
    <col min="11015" max="11015" width="9.7109375" style="37" customWidth="1"/>
    <col min="11016" max="11017" width="8.85546875" style="37" customWidth="1"/>
    <col min="11018" max="11022" width="10.28515625" style="37" customWidth="1"/>
    <col min="11023" max="11023" width="12.28515625" style="37" bestFit="1" customWidth="1"/>
    <col min="11024" max="11024" width="13.85546875" style="37" customWidth="1"/>
    <col min="11025" max="11264" width="11.42578125" style="37"/>
    <col min="11265" max="11265" width="11.42578125" style="37" customWidth="1"/>
    <col min="11266" max="11266" width="21.5703125" style="37" customWidth="1"/>
    <col min="11267" max="11267" width="10" style="37" bestFit="1" customWidth="1"/>
    <col min="11268" max="11269" width="10" style="37" customWidth="1"/>
    <col min="11270" max="11270" width="8.85546875" style="37" customWidth="1"/>
    <col min="11271" max="11271" width="9.7109375" style="37" customWidth="1"/>
    <col min="11272" max="11273" width="8.85546875" style="37" customWidth="1"/>
    <col min="11274" max="11278" width="10.28515625" style="37" customWidth="1"/>
    <col min="11279" max="11279" width="12.28515625" style="37" bestFit="1" customWidth="1"/>
    <col min="11280" max="11280" width="13.85546875" style="37" customWidth="1"/>
    <col min="11281" max="11520" width="11.42578125" style="37"/>
    <col min="11521" max="11521" width="11.42578125" style="37" customWidth="1"/>
    <col min="11522" max="11522" width="21.5703125" style="37" customWidth="1"/>
    <col min="11523" max="11523" width="10" style="37" bestFit="1" customWidth="1"/>
    <col min="11524" max="11525" width="10" style="37" customWidth="1"/>
    <col min="11526" max="11526" width="8.85546875" style="37" customWidth="1"/>
    <col min="11527" max="11527" width="9.7109375" style="37" customWidth="1"/>
    <col min="11528" max="11529" width="8.85546875" style="37" customWidth="1"/>
    <col min="11530" max="11534" width="10.28515625" style="37" customWidth="1"/>
    <col min="11535" max="11535" width="12.28515625" style="37" bestFit="1" customWidth="1"/>
    <col min="11536" max="11536" width="13.85546875" style="37" customWidth="1"/>
    <col min="11537" max="11776" width="11.42578125" style="37"/>
    <col min="11777" max="11777" width="11.42578125" style="37" customWidth="1"/>
    <col min="11778" max="11778" width="21.5703125" style="37" customWidth="1"/>
    <col min="11779" max="11779" width="10" style="37" bestFit="1" customWidth="1"/>
    <col min="11780" max="11781" width="10" style="37" customWidth="1"/>
    <col min="11782" max="11782" width="8.85546875" style="37" customWidth="1"/>
    <col min="11783" max="11783" width="9.7109375" style="37" customWidth="1"/>
    <col min="11784" max="11785" width="8.85546875" style="37" customWidth="1"/>
    <col min="11786" max="11790" width="10.28515625" style="37" customWidth="1"/>
    <col min="11791" max="11791" width="12.28515625" style="37" bestFit="1" customWidth="1"/>
    <col min="11792" max="11792" width="13.85546875" style="37" customWidth="1"/>
    <col min="11793" max="12032" width="11.42578125" style="37"/>
    <col min="12033" max="12033" width="11.42578125" style="37" customWidth="1"/>
    <col min="12034" max="12034" width="21.5703125" style="37" customWidth="1"/>
    <col min="12035" max="12035" width="10" style="37" bestFit="1" customWidth="1"/>
    <col min="12036" max="12037" width="10" style="37" customWidth="1"/>
    <col min="12038" max="12038" width="8.85546875" style="37" customWidth="1"/>
    <col min="12039" max="12039" width="9.7109375" style="37" customWidth="1"/>
    <col min="12040" max="12041" width="8.85546875" style="37" customWidth="1"/>
    <col min="12042" max="12046" width="10.28515625" style="37" customWidth="1"/>
    <col min="12047" max="12047" width="12.28515625" style="37" bestFit="1" customWidth="1"/>
    <col min="12048" max="12048" width="13.85546875" style="37" customWidth="1"/>
    <col min="12049" max="12288" width="11.42578125" style="37"/>
    <col min="12289" max="12289" width="11.42578125" style="37" customWidth="1"/>
    <col min="12290" max="12290" width="21.5703125" style="37" customWidth="1"/>
    <col min="12291" max="12291" width="10" style="37" bestFit="1" customWidth="1"/>
    <col min="12292" max="12293" width="10" style="37" customWidth="1"/>
    <col min="12294" max="12294" width="8.85546875" style="37" customWidth="1"/>
    <col min="12295" max="12295" width="9.7109375" style="37" customWidth="1"/>
    <col min="12296" max="12297" width="8.85546875" style="37" customWidth="1"/>
    <col min="12298" max="12302" width="10.28515625" style="37" customWidth="1"/>
    <col min="12303" max="12303" width="12.28515625" style="37" bestFit="1" customWidth="1"/>
    <col min="12304" max="12304" width="13.85546875" style="37" customWidth="1"/>
    <col min="12305" max="12544" width="11.42578125" style="37"/>
    <col min="12545" max="12545" width="11.42578125" style="37" customWidth="1"/>
    <col min="12546" max="12546" width="21.5703125" style="37" customWidth="1"/>
    <col min="12547" max="12547" width="10" style="37" bestFit="1" customWidth="1"/>
    <col min="12548" max="12549" width="10" style="37" customWidth="1"/>
    <col min="12550" max="12550" width="8.85546875" style="37" customWidth="1"/>
    <col min="12551" max="12551" width="9.7109375" style="37" customWidth="1"/>
    <col min="12552" max="12553" width="8.85546875" style="37" customWidth="1"/>
    <col min="12554" max="12558" width="10.28515625" style="37" customWidth="1"/>
    <col min="12559" max="12559" width="12.28515625" style="37" bestFit="1" customWidth="1"/>
    <col min="12560" max="12560" width="13.85546875" style="37" customWidth="1"/>
    <col min="12561" max="12800" width="11.42578125" style="37"/>
    <col min="12801" max="12801" width="11.42578125" style="37" customWidth="1"/>
    <col min="12802" max="12802" width="21.5703125" style="37" customWidth="1"/>
    <col min="12803" max="12803" width="10" style="37" bestFit="1" customWidth="1"/>
    <col min="12804" max="12805" width="10" style="37" customWidth="1"/>
    <col min="12806" max="12806" width="8.85546875" style="37" customWidth="1"/>
    <col min="12807" max="12807" width="9.7109375" style="37" customWidth="1"/>
    <col min="12808" max="12809" width="8.85546875" style="37" customWidth="1"/>
    <col min="12810" max="12814" width="10.28515625" style="37" customWidth="1"/>
    <col min="12815" max="12815" width="12.28515625" style="37" bestFit="1" customWidth="1"/>
    <col min="12816" max="12816" width="13.85546875" style="37" customWidth="1"/>
    <col min="12817" max="13056" width="11.42578125" style="37"/>
    <col min="13057" max="13057" width="11.42578125" style="37" customWidth="1"/>
    <col min="13058" max="13058" width="21.5703125" style="37" customWidth="1"/>
    <col min="13059" max="13059" width="10" style="37" bestFit="1" customWidth="1"/>
    <col min="13060" max="13061" width="10" style="37" customWidth="1"/>
    <col min="13062" max="13062" width="8.85546875" style="37" customWidth="1"/>
    <col min="13063" max="13063" width="9.7109375" style="37" customWidth="1"/>
    <col min="13064" max="13065" width="8.85546875" style="37" customWidth="1"/>
    <col min="13066" max="13070" width="10.28515625" style="37" customWidth="1"/>
    <col min="13071" max="13071" width="12.28515625" style="37" bestFit="1" customWidth="1"/>
    <col min="13072" max="13072" width="13.85546875" style="37" customWidth="1"/>
    <col min="13073" max="13312" width="11.42578125" style="37"/>
    <col min="13313" max="13313" width="11.42578125" style="37" customWidth="1"/>
    <col min="13314" max="13314" width="21.5703125" style="37" customWidth="1"/>
    <col min="13315" max="13315" width="10" style="37" bestFit="1" customWidth="1"/>
    <col min="13316" max="13317" width="10" style="37" customWidth="1"/>
    <col min="13318" max="13318" width="8.85546875" style="37" customWidth="1"/>
    <col min="13319" max="13319" width="9.7109375" style="37" customWidth="1"/>
    <col min="13320" max="13321" width="8.85546875" style="37" customWidth="1"/>
    <col min="13322" max="13326" width="10.28515625" style="37" customWidth="1"/>
    <col min="13327" max="13327" width="12.28515625" style="37" bestFit="1" customWidth="1"/>
    <col min="13328" max="13328" width="13.85546875" style="37" customWidth="1"/>
    <col min="13329" max="13568" width="11.42578125" style="37"/>
    <col min="13569" max="13569" width="11.42578125" style="37" customWidth="1"/>
    <col min="13570" max="13570" width="21.5703125" style="37" customWidth="1"/>
    <col min="13571" max="13571" width="10" style="37" bestFit="1" customWidth="1"/>
    <col min="13572" max="13573" width="10" style="37" customWidth="1"/>
    <col min="13574" max="13574" width="8.85546875" style="37" customWidth="1"/>
    <col min="13575" max="13575" width="9.7109375" style="37" customWidth="1"/>
    <col min="13576" max="13577" width="8.85546875" style="37" customWidth="1"/>
    <col min="13578" max="13582" width="10.28515625" style="37" customWidth="1"/>
    <col min="13583" max="13583" width="12.28515625" style="37" bestFit="1" customWidth="1"/>
    <col min="13584" max="13584" width="13.85546875" style="37" customWidth="1"/>
    <col min="13585" max="13824" width="11.42578125" style="37"/>
    <col min="13825" max="13825" width="11.42578125" style="37" customWidth="1"/>
    <col min="13826" max="13826" width="21.5703125" style="37" customWidth="1"/>
    <col min="13827" max="13827" width="10" style="37" bestFit="1" customWidth="1"/>
    <col min="13828" max="13829" width="10" style="37" customWidth="1"/>
    <col min="13830" max="13830" width="8.85546875" style="37" customWidth="1"/>
    <col min="13831" max="13831" width="9.7109375" style="37" customWidth="1"/>
    <col min="13832" max="13833" width="8.85546875" style="37" customWidth="1"/>
    <col min="13834" max="13838" width="10.28515625" style="37" customWidth="1"/>
    <col min="13839" max="13839" width="12.28515625" style="37" bestFit="1" customWidth="1"/>
    <col min="13840" max="13840" width="13.85546875" style="37" customWidth="1"/>
    <col min="13841" max="14080" width="11.42578125" style="37"/>
    <col min="14081" max="14081" width="11.42578125" style="37" customWidth="1"/>
    <col min="14082" max="14082" width="21.5703125" style="37" customWidth="1"/>
    <col min="14083" max="14083" width="10" style="37" bestFit="1" customWidth="1"/>
    <col min="14084" max="14085" width="10" style="37" customWidth="1"/>
    <col min="14086" max="14086" width="8.85546875" style="37" customWidth="1"/>
    <col min="14087" max="14087" width="9.7109375" style="37" customWidth="1"/>
    <col min="14088" max="14089" width="8.85546875" style="37" customWidth="1"/>
    <col min="14090" max="14094" width="10.28515625" style="37" customWidth="1"/>
    <col min="14095" max="14095" width="12.28515625" style="37" bestFit="1" customWidth="1"/>
    <col min="14096" max="14096" width="13.85546875" style="37" customWidth="1"/>
    <col min="14097" max="14336" width="11.42578125" style="37"/>
    <col min="14337" max="14337" width="11.42578125" style="37" customWidth="1"/>
    <col min="14338" max="14338" width="21.5703125" style="37" customWidth="1"/>
    <col min="14339" max="14339" width="10" style="37" bestFit="1" customWidth="1"/>
    <col min="14340" max="14341" width="10" style="37" customWidth="1"/>
    <col min="14342" max="14342" width="8.85546875" style="37" customWidth="1"/>
    <col min="14343" max="14343" width="9.7109375" style="37" customWidth="1"/>
    <col min="14344" max="14345" width="8.85546875" style="37" customWidth="1"/>
    <col min="14346" max="14350" width="10.28515625" style="37" customWidth="1"/>
    <col min="14351" max="14351" width="12.28515625" style="37" bestFit="1" customWidth="1"/>
    <col min="14352" max="14352" width="13.85546875" style="37" customWidth="1"/>
    <col min="14353" max="14592" width="11.42578125" style="37"/>
    <col min="14593" max="14593" width="11.42578125" style="37" customWidth="1"/>
    <col min="14594" max="14594" width="21.5703125" style="37" customWidth="1"/>
    <col min="14595" max="14595" width="10" style="37" bestFit="1" customWidth="1"/>
    <col min="14596" max="14597" width="10" style="37" customWidth="1"/>
    <col min="14598" max="14598" width="8.85546875" style="37" customWidth="1"/>
    <col min="14599" max="14599" width="9.7109375" style="37" customWidth="1"/>
    <col min="14600" max="14601" width="8.85546875" style="37" customWidth="1"/>
    <col min="14602" max="14606" width="10.28515625" style="37" customWidth="1"/>
    <col min="14607" max="14607" width="12.28515625" style="37" bestFit="1" customWidth="1"/>
    <col min="14608" max="14608" width="13.85546875" style="37" customWidth="1"/>
    <col min="14609" max="14848" width="11.42578125" style="37"/>
    <col min="14849" max="14849" width="11.42578125" style="37" customWidth="1"/>
    <col min="14850" max="14850" width="21.5703125" style="37" customWidth="1"/>
    <col min="14851" max="14851" width="10" style="37" bestFit="1" customWidth="1"/>
    <col min="14852" max="14853" width="10" style="37" customWidth="1"/>
    <col min="14854" max="14854" width="8.85546875" style="37" customWidth="1"/>
    <col min="14855" max="14855" width="9.7109375" style="37" customWidth="1"/>
    <col min="14856" max="14857" width="8.85546875" style="37" customWidth="1"/>
    <col min="14858" max="14862" width="10.28515625" style="37" customWidth="1"/>
    <col min="14863" max="14863" width="12.28515625" style="37" bestFit="1" customWidth="1"/>
    <col min="14864" max="14864" width="13.85546875" style="37" customWidth="1"/>
    <col min="14865" max="15104" width="11.42578125" style="37"/>
    <col min="15105" max="15105" width="11.42578125" style="37" customWidth="1"/>
    <col min="15106" max="15106" width="21.5703125" style="37" customWidth="1"/>
    <col min="15107" max="15107" width="10" style="37" bestFit="1" customWidth="1"/>
    <col min="15108" max="15109" width="10" style="37" customWidth="1"/>
    <col min="15110" max="15110" width="8.85546875" style="37" customWidth="1"/>
    <col min="15111" max="15111" width="9.7109375" style="37" customWidth="1"/>
    <col min="15112" max="15113" width="8.85546875" style="37" customWidth="1"/>
    <col min="15114" max="15118" width="10.28515625" style="37" customWidth="1"/>
    <col min="15119" max="15119" width="12.28515625" style="37" bestFit="1" customWidth="1"/>
    <col min="15120" max="15120" width="13.85546875" style="37" customWidth="1"/>
    <col min="15121" max="15360" width="11.42578125" style="37"/>
    <col min="15361" max="15361" width="11.42578125" style="37" customWidth="1"/>
    <col min="15362" max="15362" width="21.5703125" style="37" customWidth="1"/>
    <col min="15363" max="15363" width="10" style="37" bestFit="1" customWidth="1"/>
    <col min="15364" max="15365" width="10" style="37" customWidth="1"/>
    <col min="15366" max="15366" width="8.85546875" style="37" customWidth="1"/>
    <col min="15367" max="15367" width="9.7109375" style="37" customWidth="1"/>
    <col min="15368" max="15369" width="8.85546875" style="37" customWidth="1"/>
    <col min="15370" max="15374" width="10.28515625" style="37" customWidth="1"/>
    <col min="15375" max="15375" width="12.28515625" style="37" bestFit="1" customWidth="1"/>
    <col min="15376" max="15376" width="13.85546875" style="37" customWidth="1"/>
    <col min="15377" max="15616" width="11.42578125" style="37"/>
    <col min="15617" max="15617" width="11.42578125" style="37" customWidth="1"/>
    <col min="15618" max="15618" width="21.5703125" style="37" customWidth="1"/>
    <col min="15619" max="15619" width="10" style="37" bestFit="1" customWidth="1"/>
    <col min="15620" max="15621" width="10" style="37" customWidth="1"/>
    <col min="15622" max="15622" width="8.85546875" style="37" customWidth="1"/>
    <col min="15623" max="15623" width="9.7109375" style="37" customWidth="1"/>
    <col min="15624" max="15625" width="8.85546875" style="37" customWidth="1"/>
    <col min="15626" max="15630" width="10.28515625" style="37" customWidth="1"/>
    <col min="15631" max="15631" width="12.28515625" style="37" bestFit="1" customWidth="1"/>
    <col min="15632" max="15632" width="13.85546875" style="37" customWidth="1"/>
    <col min="15633" max="15872" width="11.42578125" style="37"/>
    <col min="15873" max="15873" width="11.42578125" style="37" customWidth="1"/>
    <col min="15874" max="15874" width="21.5703125" style="37" customWidth="1"/>
    <col min="15875" max="15875" width="10" style="37" bestFit="1" customWidth="1"/>
    <col min="15876" max="15877" width="10" style="37" customWidth="1"/>
    <col min="15878" max="15878" width="8.85546875" style="37" customWidth="1"/>
    <col min="15879" max="15879" width="9.7109375" style="37" customWidth="1"/>
    <col min="15880" max="15881" width="8.85546875" style="37" customWidth="1"/>
    <col min="15882" max="15886" width="10.28515625" style="37" customWidth="1"/>
    <col min="15887" max="15887" width="12.28515625" style="37" bestFit="1" customWidth="1"/>
    <col min="15888" max="15888" width="13.85546875" style="37" customWidth="1"/>
    <col min="15889" max="16128" width="11.42578125" style="37"/>
    <col min="16129" max="16129" width="11.42578125" style="37" customWidth="1"/>
    <col min="16130" max="16130" width="21.5703125" style="37" customWidth="1"/>
    <col min="16131" max="16131" width="10" style="37" bestFit="1" customWidth="1"/>
    <col min="16132" max="16133" width="10" style="37" customWidth="1"/>
    <col min="16134" max="16134" width="8.85546875" style="37" customWidth="1"/>
    <col min="16135" max="16135" width="9.7109375" style="37" customWidth="1"/>
    <col min="16136" max="16137" width="8.85546875" style="37" customWidth="1"/>
    <col min="16138" max="16142" width="10.28515625" style="37" customWidth="1"/>
    <col min="16143" max="16143" width="12.28515625" style="37" bestFit="1" customWidth="1"/>
    <col min="16144" max="16144" width="13.85546875" style="37" customWidth="1"/>
    <col min="16145" max="16384" width="11.42578125" style="37"/>
  </cols>
  <sheetData>
    <row r="1" spans="2:17" s="2" customFormat="1" ht="1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s="2" customFormat="1" ht="6.75" customHeight="1" thickBot="1" x14ac:dyDescent="0.4">
      <c r="P2" s="3"/>
    </row>
    <row r="3" spans="2:17" s="2" customFormat="1" ht="15.75" thickBot="1" x14ac:dyDescent="0.4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  <c r="P3" s="3"/>
    </row>
    <row r="4" spans="2:17" s="2" customFormat="1" ht="15.75" thickBot="1" x14ac:dyDescent="0.4">
      <c r="B4" s="7" t="s">
        <v>15</v>
      </c>
      <c r="C4" s="8">
        <v>152458</v>
      </c>
      <c r="D4" s="8">
        <v>160230</v>
      </c>
      <c r="E4" s="8">
        <v>224951</v>
      </c>
      <c r="F4" s="8">
        <v>331384</v>
      </c>
      <c r="G4" s="8">
        <v>384077</v>
      </c>
      <c r="H4" s="8">
        <v>761018</v>
      </c>
      <c r="I4" s="8"/>
      <c r="J4" s="8"/>
      <c r="K4" s="8"/>
      <c r="L4" s="8"/>
      <c r="M4" s="8"/>
      <c r="N4" s="8"/>
      <c r="O4" s="9">
        <f>SUM(C4:N4)</f>
        <v>2014118</v>
      </c>
      <c r="P4" s="10"/>
      <c r="Q4" s="11"/>
    </row>
    <row r="5" spans="2:17" s="2" customFormat="1" ht="15.75" thickBot="1" x14ac:dyDescent="0.4">
      <c r="B5" s="12" t="s">
        <v>16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8"/>
      <c r="L5" s="8"/>
      <c r="M5" s="8"/>
      <c r="N5" s="8"/>
      <c r="O5" s="9">
        <f>SUM(C5:N5)</f>
        <v>0</v>
      </c>
      <c r="P5" s="10"/>
      <c r="Q5" s="11"/>
    </row>
    <row r="6" spans="2:17" s="2" customFormat="1" x14ac:dyDescent="0.35">
      <c r="B6" s="13" t="s">
        <v>17</v>
      </c>
      <c r="C6" s="8">
        <v>130984</v>
      </c>
      <c r="D6" s="8">
        <v>392955</v>
      </c>
      <c r="E6" s="8">
        <v>131517</v>
      </c>
      <c r="F6" s="8">
        <v>238032</v>
      </c>
      <c r="G6" s="8">
        <v>130276</v>
      </c>
      <c r="H6" s="8">
        <v>484615</v>
      </c>
      <c r="I6" s="8"/>
      <c r="J6" s="8"/>
      <c r="K6" s="8"/>
      <c r="L6" s="8"/>
      <c r="M6" s="8"/>
      <c r="N6" s="8"/>
      <c r="O6" s="9">
        <f>SUM(C6:N6)</f>
        <v>1508379</v>
      </c>
      <c r="P6" s="14"/>
      <c r="Q6" s="15"/>
    </row>
    <row r="7" spans="2:17" s="18" customFormat="1" ht="15.75" thickBot="1" x14ac:dyDescent="0.4">
      <c r="B7" s="16" t="s">
        <v>14</v>
      </c>
      <c r="C7" s="17">
        <f t="shared" ref="C7:N7" si="0">SUM(C4:C6)</f>
        <v>283442</v>
      </c>
      <c r="D7" s="17">
        <f t="shared" si="0"/>
        <v>553185</v>
      </c>
      <c r="E7" s="17">
        <f t="shared" si="0"/>
        <v>356468</v>
      </c>
      <c r="F7" s="17">
        <f t="shared" si="0"/>
        <v>569416</v>
      </c>
      <c r="G7" s="17">
        <f>SUM(G4:G6)</f>
        <v>514353</v>
      </c>
      <c r="H7" s="17">
        <f t="shared" si="0"/>
        <v>1245633</v>
      </c>
      <c r="I7" s="17">
        <f>SUM(I4:I6)</f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>SUM(C7:N7)</f>
        <v>3522497</v>
      </c>
      <c r="P7" s="15"/>
      <c r="Q7" s="11"/>
    </row>
    <row r="8" spans="2:17" s="2" customFormat="1" ht="13.5" customHeight="1" x14ac:dyDescent="0.35">
      <c r="B8" s="19" t="s">
        <v>18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1"/>
      <c r="N8" s="22"/>
      <c r="O8" s="23"/>
      <c r="Q8" s="11"/>
    </row>
    <row r="9" spans="2:17" s="2" customFormat="1" x14ac:dyDescent="0.35">
      <c r="B9" s="19" t="s">
        <v>19</v>
      </c>
      <c r="C9" s="24"/>
      <c r="D9" s="25"/>
      <c r="E9" s="26"/>
      <c r="F9" s="26"/>
      <c r="G9" s="26"/>
      <c r="H9" s="26"/>
      <c r="I9" s="26"/>
      <c r="J9" s="26"/>
      <c r="K9" s="26"/>
      <c r="L9" s="26"/>
      <c r="M9" s="25"/>
      <c r="N9" s="26"/>
      <c r="O9" s="21"/>
      <c r="P9" s="11"/>
      <c r="Q9" s="27"/>
    </row>
    <row r="10" spans="2:17" s="2" customFormat="1" x14ac:dyDescent="0.35">
      <c r="B10" s="19"/>
      <c r="C10" s="24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1"/>
      <c r="P10" s="11"/>
      <c r="Q10" s="27"/>
    </row>
    <row r="11" spans="2:17" s="2" customFormat="1" ht="15" customHeight="1" x14ac:dyDescent="0.35">
      <c r="B11" s="28" t="s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2:17" s="2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2" customFormat="1" x14ac:dyDescent="0.35">
      <c r="B13" s="31" t="s">
        <v>21</v>
      </c>
      <c r="C13" s="32" t="s">
        <v>2</v>
      </c>
      <c r="D13" s="32" t="s">
        <v>3</v>
      </c>
      <c r="E13" s="32" t="s">
        <v>4</v>
      </c>
      <c r="F13" s="32" t="s">
        <v>5</v>
      </c>
      <c r="G13" s="32" t="s">
        <v>6</v>
      </c>
      <c r="H13" s="32" t="s">
        <v>7</v>
      </c>
      <c r="I13" s="32" t="s">
        <v>8</v>
      </c>
      <c r="J13" s="32" t="s">
        <v>9</v>
      </c>
      <c r="K13" s="32" t="s">
        <v>10</v>
      </c>
      <c r="L13" s="32" t="s">
        <v>11</v>
      </c>
      <c r="M13" s="32" t="s">
        <v>12</v>
      </c>
      <c r="N13" s="32" t="s">
        <v>13</v>
      </c>
      <c r="O13" s="33" t="s">
        <v>14</v>
      </c>
      <c r="Q13" s="11"/>
    </row>
    <row r="14" spans="2:17" x14ac:dyDescent="0.35">
      <c r="B14" s="34" t="s">
        <v>22</v>
      </c>
      <c r="C14" s="35">
        <v>542491</v>
      </c>
      <c r="D14" s="35">
        <v>527037</v>
      </c>
      <c r="E14" s="35">
        <v>412774</v>
      </c>
      <c r="F14" s="35">
        <v>486878</v>
      </c>
      <c r="G14" s="35">
        <v>321168</v>
      </c>
      <c r="H14" s="35">
        <v>413841</v>
      </c>
      <c r="I14" s="35"/>
      <c r="J14" s="35"/>
      <c r="K14" s="35"/>
      <c r="L14" s="35"/>
      <c r="M14" s="35"/>
      <c r="N14" s="35"/>
      <c r="O14" s="36">
        <f>SUM(C14:N14)</f>
        <v>2704189</v>
      </c>
      <c r="P14" s="15"/>
      <c r="Q14" s="11"/>
    </row>
    <row r="15" spans="2:17" ht="15.75" thickBot="1" x14ac:dyDescent="0.4">
      <c r="B15" s="38" t="s">
        <v>14</v>
      </c>
      <c r="C15" s="39">
        <f t="shared" ref="C15:N15" si="1">SUM(C14:C14)</f>
        <v>542491</v>
      </c>
      <c r="D15" s="39">
        <f t="shared" si="1"/>
        <v>527037</v>
      </c>
      <c r="E15" s="39">
        <f t="shared" si="1"/>
        <v>412774</v>
      </c>
      <c r="F15" s="39">
        <f t="shared" si="1"/>
        <v>486878</v>
      </c>
      <c r="G15" s="39">
        <f t="shared" si="1"/>
        <v>321168</v>
      </c>
      <c r="H15" s="39">
        <f t="shared" si="1"/>
        <v>413841</v>
      </c>
      <c r="I15" s="39">
        <f t="shared" si="1"/>
        <v>0</v>
      </c>
      <c r="J15" s="39">
        <f t="shared" si="1"/>
        <v>0</v>
      </c>
      <c r="K15" s="39">
        <f t="shared" si="1"/>
        <v>0</v>
      </c>
      <c r="L15" s="39">
        <f t="shared" si="1"/>
        <v>0</v>
      </c>
      <c r="M15" s="39">
        <f t="shared" si="1"/>
        <v>0</v>
      </c>
      <c r="N15" s="39">
        <f t="shared" si="1"/>
        <v>0</v>
      </c>
      <c r="O15" s="36">
        <f>SUM(C15:N15)</f>
        <v>2704189</v>
      </c>
    </row>
    <row r="16" spans="2:17" s="2" customFormat="1" x14ac:dyDescent="0.35">
      <c r="B16" s="40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2:43" s="2" customFormat="1" x14ac:dyDescent="0.35">
      <c r="B17" s="40" t="s">
        <v>18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2:43" s="2" customFormat="1" ht="15" customHeight="1" x14ac:dyDescent="0.35">
      <c r="B18" s="28" t="s">
        <v>23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43" s="2" customFormat="1" ht="4.5" customHeight="1" thickBot="1" x14ac:dyDescent="0.4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2:43" s="2" customFormat="1" x14ac:dyDescent="0.35">
      <c r="B20" s="42" t="s">
        <v>1</v>
      </c>
      <c r="C20" s="43" t="s">
        <v>2</v>
      </c>
      <c r="D20" s="43" t="s">
        <v>3</v>
      </c>
      <c r="E20" s="43" t="s">
        <v>4</v>
      </c>
      <c r="F20" s="43" t="s">
        <v>5</v>
      </c>
      <c r="G20" s="43" t="s">
        <v>6</v>
      </c>
      <c r="H20" s="43" t="s">
        <v>7</v>
      </c>
      <c r="I20" s="43" t="s">
        <v>8</v>
      </c>
      <c r="J20" s="43" t="s">
        <v>9</v>
      </c>
      <c r="K20" s="43" t="s">
        <v>10</v>
      </c>
      <c r="L20" s="43" t="s">
        <v>11</v>
      </c>
      <c r="M20" s="43" t="s">
        <v>12</v>
      </c>
      <c r="N20" s="43" t="s">
        <v>13</v>
      </c>
      <c r="O20" s="44" t="s">
        <v>14</v>
      </c>
      <c r="P20" s="3"/>
    </row>
    <row r="21" spans="2:43" s="2" customFormat="1" ht="40.5" customHeight="1" x14ac:dyDescent="0.35">
      <c r="B21" s="45" t="s">
        <v>24</v>
      </c>
      <c r="C21" s="46">
        <v>165000</v>
      </c>
      <c r="D21" s="46">
        <v>165000</v>
      </c>
      <c r="E21" s="46">
        <v>165000</v>
      </c>
      <c r="F21" s="46">
        <v>165000</v>
      </c>
      <c r="G21" s="46">
        <v>165000</v>
      </c>
      <c r="H21" s="46">
        <v>165000</v>
      </c>
      <c r="I21" s="46"/>
      <c r="J21" s="46"/>
      <c r="K21" s="46"/>
      <c r="L21" s="46"/>
      <c r="M21" s="46"/>
      <c r="N21" s="46"/>
      <c r="O21" s="47">
        <f>SUM(C21:N21)</f>
        <v>990000</v>
      </c>
      <c r="P21" s="48"/>
    </row>
    <row r="22" spans="2:43" s="2" customFormat="1" ht="40.5" customHeight="1" x14ac:dyDescent="0.35">
      <c r="B22" s="45" t="s">
        <v>25</v>
      </c>
      <c r="C22" s="46">
        <v>20000</v>
      </c>
      <c r="D22" s="46">
        <v>20000</v>
      </c>
      <c r="E22" s="46">
        <v>20000</v>
      </c>
      <c r="F22" s="46">
        <v>20000</v>
      </c>
      <c r="G22" s="46">
        <v>20000</v>
      </c>
      <c r="H22" s="46">
        <v>20000</v>
      </c>
      <c r="I22" s="46"/>
      <c r="J22" s="46"/>
      <c r="K22" s="46"/>
      <c r="L22" s="46"/>
      <c r="M22" s="46"/>
      <c r="N22" s="46"/>
      <c r="O22" s="47">
        <f>SUM(C22:N22)</f>
        <v>120000</v>
      </c>
      <c r="P22" s="48"/>
    </row>
    <row r="23" spans="2:43" s="2" customFormat="1" ht="45" x14ac:dyDescent="0.35">
      <c r="B23" s="49" t="s">
        <v>26</v>
      </c>
      <c r="C23" s="46">
        <v>1000</v>
      </c>
      <c r="D23" s="46">
        <v>1000</v>
      </c>
      <c r="E23" s="46">
        <v>1000</v>
      </c>
      <c r="F23" s="46">
        <v>1000</v>
      </c>
      <c r="G23" s="46">
        <v>1000</v>
      </c>
      <c r="H23" s="46">
        <v>1000</v>
      </c>
      <c r="I23" s="46"/>
      <c r="J23" s="46"/>
      <c r="K23" s="46"/>
      <c r="L23" s="46"/>
      <c r="M23" s="46"/>
      <c r="N23" s="46"/>
      <c r="O23" s="47">
        <f>SUM(C23:N23)</f>
        <v>6000</v>
      </c>
      <c r="P23" s="48"/>
    </row>
    <row r="24" spans="2:43" s="2" customFormat="1" ht="15.75" thickBot="1" x14ac:dyDescent="0.4">
      <c r="B24" s="38" t="s">
        <v>14</v>
      </c>
      <c r="C24" s="17">
        <f t="shared" ref="C24:N24" si="2">SUM(C21:C23)</f>
        <v>186000</v>
      </c>
      <c r="D24" s="17">
        <f t="shared" si="2"/>
        <v>186000</v>
      </c>
      <c r="E24" s="17">
        <f>SUM(E21:E23)</f>
        <v>186000</v>
      </c>
      <c r="F24" s="17">
        <f t="shared" si="2"/>
        <v>186000</v>
      </c>
      <c r="G24" s="17">
        <f t="shared" si="2"/>
        <v>186000</v>
      </c>
      <c r="H24" s="17">
        <f>SUM(H21:H23)</f>
        <v>186000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 t="shared" si="2"/>
        <v>0</v>
      </c>
      <c r="O24" s="47">
        <f>SUM(C24:N24)</f>
        <v>1116000</v>
      </c>
      <c r="P24" s="4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2:43" s="2" customFormat="1" x14ac:dyDescent="0.35">
      <c r="B25" s="40" t="s">
        <v>18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30"/>
    </row>
    <row r="26" spans="2:43" s="52" customFormat="1" x14ac:dyDescent="0.35">
      <c r="B26" s="40" t="s">
        <v>27</v>
      </c>
      <c r="C26" s="30"/>
      <c r="D26" s="30"/>
      <c r="E26" s="30"/>
      <c r="F26" s="30"/>
      <c r="G26" s="30"/>
      <c r="H26" s="30"/>
      <c r="I26" s="30"/>
      <c r="J26" s="20"/>
      <c r="K26" s="20"/>
      <c r="L26" s="20"/>
      <c r="M26" s="51"/>
      <c r="N26" s="51"/>
      <c r="O26" s="30"/>
    </row>
    <row r="27" spans="2:43" s="52" customFormat="1" x14ac:dyDescent="0.35">
      <c r="B27" s="40" t="s">
        <v>28</v>
      </c>
      <c r="C27" s="30"/>
      <c r="D27" s="30"/>
      <c r="E27" s="30"/>
      <c r="F27" s="30"/>
      <c r="G27" s="30"/>
      <c r="H27" s="30"/>
      <c r="I27" s="30"/>
      <c r="J27" s="20"/>
      <c r="K27" s="51"/>
      <c r="L27" s="30"/>
      <c r="M27" s="30"/>
      <c r="N27" s="30"/>
      <c r="O27" s="30"/>
    </row>
    <row r="28" spans="2:43" s="2" customFormat="1" ht="5.25" customHeight="1" x14ac:dyDescent="0.35">
      <c r="B28" s="1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2" customFormat="1" ht="15" customHeight="1" x14ac:dyDescent="0.35">
      <c r="B29" s="28" t="s">
        <v>29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43" s="2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2" customFormat="1" x14ac:dyDescent="0.35">
      <c r="B31" s="31" t="s">
        <v>21</v>
      </c>
      <c r="C31" s="32" t="s">
        <v>2</v>
      </c>
      <c r="D31" s="32" t="s">
        <v>3</v>
      </c>
      <c r="E31" s="32" t="s">
        <v>4</v>
      </c>
      <c r="F31" s="32" t="s">
        <v>5</v>
      </c>
      <c r="G31" s="32" t="s">
        <v>6</v>
      </c>
      <c r="H31" s="32" t="s">
        <v>7</v>
      </c>
      <c r="I31" s="32" t="s">
        <v>8</v>
      </c>
      <c r="J31" s="32" t="s">
        <v>9</v>
      </c>
      <c r="K31" s="32" t="s">
        <v>10</v>
      </c>
      <c r="L31" s="32" t="s">
        <v>11</v>
      </c>
      <c r="M31" s="32" t="s">
        <v>12</v>
      </c>
      <c r="N31" s="32" t="s">
        <v>13</v>
      </c>
      <c r="O31" s="33" t="s">
        <v>14</v>
      </c>
      <c r="Q31" s="11"/>
    </row>
    <row r="32" spans="2:43" x14ac:dyDescent="0.35">
      <c r="B32" s="34" t="s">
        <v>30</v>
      </c>
      <c r="C32" s="35">
        <v>0</v>
      </c>
      <c r="D32" s="53">
        <v>0</v>
      </c>
      <c r="E32" s="53">
        <v>0</v>
      </c>
      <c r="F32" s="53">
        <v>0</v>
      </c>
      <c r="G32" s="53">
        <v>0</v>
      </c>
      <c r="H32" s="35">
        <v>0</v>
      </c>
      <c r="I32" s="35"/>
      <c r="J32" s="35"/>
      <c r="K32" s="35"/>
      <c r="L32" s="35"/>
      <c r="M32" s="35"/>
      <c r="N32" s="35"/>
      <c r="O32" s="36">
        <f>SUM(C32:N32)</f>
        <v>0</v>
      </c>
      <c r="P32" s="15"/>
      <c r="Q32" s="11"/>
    </row>
    <row r="33" spans="2:16" ht="15.75" thickBot="1" x14ac:dyDescent="0.4">
      <c r="B33" s="38" t="s">
        <v>14</v>
      </c>
      <c r="C33" s="39">
        <f t="shared" ref="C33:N33" si="3">SUM(C32:C32)</f>
        <v>0</v>
      </c>
      <c r="D33" s="39">
        <f t="shared" si="3"/>
        <v>0</v>
      </c>
      <c r="E33" s="39">
        <f t="shared" si="3"/>
        <v>0</v>
      </c>
      <c r="F33" s="39">
        <f t="shared" si="3"/>
        <v>0</v>
      </c>
      <c r="G33" s="39">
        <f t="shared" si="3"/>
        <v>0</v>
      </c>
      <c r="H33" s="39">
        <f t="shared" si="3"/>
        <v>0</v>
      </c>
      <c r="I33" s="39">
        <f t="shared" si="3"/>
        <v>0</v>
      </c>
      <c r="J33" s="39">
        <f t="shared" si="3"/>
        <v>0</v>
      </c>
      <c r="K33" s="39">
        <f t="shared" si="3"/>
        <v>0</v>
      </c>
      <c r="L33" s="39">
        <f t="shared" si="3"/>
        <v>0</v>
      </c>
      <c r="M33" s="39">
        <f t="shared" si="3"/>
        <v>0</v>
      </c>
      <c r="N33" s="39">
        <f t="shared" si="3"/>
        <v>0</v>
      </c>
      <c r="O33" s="36">
        <f>SUM(C33:N33)</f>
        <v>0</v>
      </c>
    </row>
    <row r="34" spans="2:16" s="2" customFormat="1" x14ac:dyDescent="0.35">
      <c r="B34" s="40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2:16" s="2" customFormat="1" x14ac:dyDescent="0.35">
      <c r="B35" s="40" t="s">
        <v>18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2:16" s="2" customFormat="1" ht="15" customHeight="1" x14ac:dyDescent="0.35">
      <c r="B36" s="28" t="s">
        <v>31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2:16" s="2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2" customFormat="1" x14ac:dyDescent="0.35">
      <c r="B38" s="31" t="s">
        <v>21</v>
      </c>
      <c r="C38" s="32" t="s">
        <v>2</v>
      </c>
      <c r="D38" s="32" t="s">
        <v>3</v>
      </c>
      <c r="E38" s="32" t="s">
        <v>4</v>
      </c>
      <c r="F38" s="32" t="s">
        <v>5</v>
      </c>
      <c r="G38" s="32" t="s">
        <v>6</v>
      </c>
      <c r="H38" s="32" t="s">
        <v>7</v>
      </c>
      <c r="I38" s="32" t="s">
        <v>8</v>
      </c>
      <c r="J38" s="32" t="s">
        <v>9</v>
      </c>
      <c r="K38" s="32" t="s">
        <v>10</v>
      </c>
      <c r="L38" s="32" t="s">
        <v>11</v>
      </c>
      <c r="M38" s="32" t="s">
        <v>12</v>
      </c>
      <c r="N38" s="32" t="s">
        <v>13</v>
      </c>
      <c r="O38" s="33" t="s">
        <v>14</v>
      </c>
    </row>
    <row r="39" spans="2:16" s="3" customFormat="1" ht="14.25" customHeight="1" x14ac:dyDescent="0.35">
      <c r="B39" s="12" t="s">
        <v>32</v>
      </c>
      <c r="C39" s="54">
        <v>0</v>
      </c>
      <c r="D39" s="54">
        <v>0</v>
      </c>
      <c r="E39" s="54">
        <v>651</v>
      </c>
      <c r="F39" s="54">
        <v>171</v>
      </c>
      <c r="G39" s="54">
        <v>480</v>
      </c>
      <c r="H39" s="54">
        <v>233</v>
      </c>
      <c r="I39" s="54"/>
      <c r="J39" s="54"/>
      <c r="K39" s="54"/>
      <c r="L39" s="54"/>
      <c r="M39" s="54"/>
      <c r="N39" s="54"/>
      <c r="O39" s="55">
        <f>SUM(C39:N39)</f>
        <v>1535</v>
      </c>
      <c r="P39" s="56"/>
    </row>
    <row r="40" spans="2:16" s="3" customFormat="1" ht="14.25" customHeight="1" x14ac:dyDescent="0.35">
      <c r="B40" s="12" t="s">
        <v>33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/>
      <c r="J40" s="54"/>
      <c r="K40" s="54"/>
      <c r="L40" s="54"/>
      <c r="M40" s="54"/>
      <c r="N40" s="54"/>
      <c r="O40" s="55">
        <f>SUM(C40:N40)</f>
        <v>0</v>
      </c>
    </row>
    <row r="41" spans="2:16" s="3" customFormat="1" x14ac:dyDescent="0.35">
      <c r="B41" s="12" t="s">
        <v>34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/>
      <c r="J41" s="54"/>
      <c r="K41" s="54"/>
      <c r="L41" s="54"/>
      <c r="M41" s="54"/>
      <c r="N41" s="54"/>
      <c r="O41" s="55">
        <f t="shared" ref="O41:O54" si="4">SUM(C41:N41)</f>
        <v>0</v>
      </c>
    </row>
    <row r="42" spans="2:16" s="58" customFormat="1" ht="17.25" x14ac:dyDescent="0.4">
      <c r="B42" s="57" t="s">
        <v>35</v>
      </c>
      <c r="C42" s="35">
        <v>128967</v>
      </c>
      <c r="D42" s="35">
        <v>158977</v>
      </c>
      <c r="E42" s="35">
        <v>157543</v>
      </c>
      <c r="F42" s="35">
        <v>200371</v>
      </c>
      <c r="G42" s="35">
        <v>158986</v>
      </c>
      <c r="H42" s="35">
        <v>122541</v>
      </c>
      <c r="I42" s="35"/>
      <c r="J42" s="35"/>
      <c r="K42" s="35"/>
      <c r="L42" s="35"/>
      <c r="M42" s="35"/>
      <c r="N42" s="35"/>
      <c r="O42" s="55">
        <f t="shared" si="4"/>
        <v>927385</v>
      </c>
    </row>
    <row r="43" spans="2:16" s="59" customFormat="1" ht="17.25" x14ac:dyDescent="0.4">
      <c r="B43" s="57" t="s">
        <v>36</v>
      </c>
      <c r="C43" s="35">
        <v>0</v>
      </c>
      <c r="D43" s="35">
        <v>8100</v>
      </c>
      <c r="E43" s="35">
        <v>12900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/>
      <c r="N43" s="35"/>
      <c r="O43" s="55">
        <f t="shared" si="4"/>
        <v>21000</v>
      </c>
    </row>
    <row r="44" spans="2:16" s="59" customFormat="1" ht="17.25" x14ac:dyDescent="0.4">
      <c r="B44" s="57" t="s">
        <v>37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/>
      <c r="J44" s="35"/>
      <c r="K44" s="35"/>
      <c r="L44" s="35"/>
      <c r="M44" s="35"/>
      <c r="N44" s="35"/>
      <c r="O44" s="55">
        <f t="shared" si="4"/>
        <v>0</v>
      </c>
    </row>
    <row r="45" spans="2:16" s="59" customFormat="1" ht="17.25" x14ac:dyDescent="0.4">
      <c r="B45" s="60" t="s">
        <v>38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/>
      <c r="J45" s="61"/>
      <c r="K45" s="61"/>
      <c r="L45" s="61"/>
      <c r="M45" s="61"/>
      <c r="N45" s="61"/>
      <c r="O45" s="55">
        <f t="shared" si="4"/>
        <v>0</v>
      </c>
    </row>
    <row r="46" spans="2:16" s="59" customFormat="1" ht="17.25" x14ac:dyDescent="0.4">
      <c r="B46" s="62" t="s">
        <v>39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/>
      <c r="J46" s="61"/>
      <c r="K46" s="61"/>
      <c r="L46" s="61"/>
      <c r="M46" s="61"/>
      <c r="N46" s="61"/>
      <c r="O46" s="55">
        <f t="shared" si="4"/>
        <v>0</v>
      </c>
    </row>
    <row r="47" spans="2:16" s="59" customFormat="1" ht="17.25" x14ac:dyDescent="0.4">
      <c r="B47" s="62" t="s">
        <v>40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/>
      <c r="J47" s="61"/>
      <c r="K47" s="61"/>
      <c r="L47" s="61"/>
      <c r="M47" s="61"/>
      <c r="N47" s="61"/>
      <c r="O47" s="55">
        <f t="shared" si="4"/>
        <v>0</v>
      </c>
    </row>
    <row r="48" spans="2:16" s="2" customFormat="1" x14ac:dyDescent="0.35">
      <c r="B48" s="63" t="s">
        <v>41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/>
      <c r="J48" s="61"/>
      <c r="K48" s="61"/>
      <c r="L48" s="61"/>
      <c r="M48" s="61"/>
      <c r="N48" s="61"/>
      <c r="O48" s="55">
        <f t="shared" si="4"/>
        <v>0</v>
      </c>
    </row>
    <row r="49" spans="2:17" s="3" customFormat="1" ht="14.25" customHeight="1" x14ac:dyDescent="0.35">
      <c r="B49" s="60" t="s">
        <v>42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/>
      <c r="J49" s="54"/>
      <c r="K49" s="54"/>
      <c r="L49" s="54"/>
      <c r="M49" s="54"/>
      <c r="N49" s="54"/>
      <c r="O49" s="55">
        <f t="shared" si="4"/>
        <v>0</v>
      </c>
    </row>
    <row r="50" spans="2:17" s="2" customFormat="1" ht="14.25" customHeight="1" x14ac:dyDescent="0.35">
      <c r="B50" s="64" t="s">
        <v>43</v>
      </c>
      <c r="C50" s="65">
        <f>SUM(C51:C53)</f>
        <v>42861</v>
      </c>
      <c r="D50" s="65">
        <f t="shared" ref="D50:N50" si="5">SUM(D51:D53)</f>
        <v>63344</v>
      </c>
      <c r="E50" s="65">
        <f t="shared" si="5"/>
        <v>26874</v>
      </c>
      <c r="F50" s="65">
        <f t="shared" si="5"/>
        <v>11627</v>
      </c>
      <c r="G50" s="65">
        <f t="shared" si="5"/>
        <v>0</v>
      </c>
      <c r="H50" s="65">
        <f t="shared" si="5"/>
        <v>0</v>
      </c>
      <c r="I50" s="65">
        <f t="shared" si="5"/>
        <v>0</v>
      </c>
      <c r="J50" s="65">
        <f t="shared" si="5"/>
        <v>0</v>
      </c>
      <c r="K50" s="65">
        <f t="shared" si="5"/>
        <v>0</v>
      </c>
      <c r="L50" s="65">
        <f t="shared" si="5"/>
        <v>0</v>
      </c>
      <c r="M50" s="65">
        <f t="shared" si="5"/>
        <v>0</v>
      </c>
      <c r="N50" s="65">
        <f t="shared" si="5"/>
        <v>0</v>
      </c>
      <c r="O50" s="55">
        <f t="shared" si="4"/>
        <v>144706</v>
      </c>
    </row>
    <row r="51" spans="2:17" s="2" customFormat="1" ht="14.25" customHeight="1" x14ac:dyDescent="0.35">
      <c r="B51" s="66" t="s">
        <v>44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/>
      <c r="N51" s="35"/>
      <c r="O51" s="55">
        <f t="shared" si="4"/>
        <v>0</v>
      </c>
      <c r="P51" s="56"/>
      <c r="Q51" s="11"/>
    </row>
    <row r="52" spans="2:17" s="2" customFormat="1" ht="14.25" customHeight="1" x14ac:dyDescent="0.35">
      <c r="B52" s="66" t="s">
        <v>45</v>
      </c>
      <c r="C52" s="35">
        <v>42861</v>
      </c>
      <c r="D52" s="35">
        <v>63344</v>
      </c>
      <c r="E52" s="35">
        <v>26874</v>
      </c>
      <c r="F52" s="35">
        <v>11627</v>
      </c>
      <c r="G52" s="35">
        <v>0</v>
      </c>
      <c r="H52" s="35">
        <v>0</v>
      </c>
      <c r="I52" s="35"/>
      <c r="J52" s="35"/>
      <c r="K52" s="35"/>
      <c r="L52" s="35"/>
      <c r="M52" s="35"/>
      <c r="N52" s="35"/>
      <c r="O52" s="55">
        <f t="shared" si="4"/>
        <v>144706</v>
      </c>
      <c r="P52" s="56"/>
      <c r="Q52" s="11"/>
    </row>
    <row r="53" spans="2:17" s="2" customFormat="1" ht="14.25" customHeight="1" x14ac:dyDescent="0.35">
      <c r="B53" s="66" t="s">
        <v>46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/>
      <c r="J53" s="35"/>
      <c r="K53" s="35"/>
      <c r="L53" s="35"/>
      <c r="M53" s="35"/>
      <c r="N53" s="35"/>
      <c r="O53" s="55">
        <f t="shared" si="4"/>
        <v>0</v>
      </c>
    </row>
    <row r="54" spans="2:17" s="2" customFormat="1" ht="15" customHeight="1" thickBot="1" x14ac:dyDescent="0.4">
      <c r="B54" s="38" t="s">
        <v>14</v>
      </c>
      <c r="C54" s="39">
        <f>C39+C40+C41+C42+C43+C44+C45+C46+C47+C48+C50</f>
        <v>171828</v>
      </c>
      <c r="D54" s="39">
        <f t="shared" ref="D54:J54" si="6">D39+D40+D41+D42+D43+D44+D45+D46+D47+D48+D50</f>
        <v>230421</v>
      </c>
      <c r="E54" s="67">
        <f>E39+E40+E41+E42+E43+E44+E45+E46+E47+E48+E50</f>
        <v>197968</v>
      </c>
      <c r="F54" s="39">
        <f t="shared" si="6"/>
        <v>212169</v>
      </c>
      <c r="G54" s="39">
        <f>G39+G40+G41+G42+G43+G44+G45+G46+G47+G48+G50</f>
        <v>159466</v>
      </c>
      <c r="H54" s="39">
        <f t="shared" si="6"/>
        <v>122774</v>
      </c>
      <c r="I54" s="39">
        <f t="shared" si="6"/>
        <v>0</v>
      </c>
      <c r="J54" s="39">
        <f t="shared" si="6"/>
        <v>0</v>
      </c>
      <c r="K54" s="39">
        <f>K39+K40+K41+K42+K43+K44+K45+K46+K47+K48+K50</f>
        <v>0</v>
      </c>
      <c r="L54" s="39">
        <f t="shared" ref="L54:N54" si="7">L39+L40+L41+L42+L43+L44+L45+L46+L47+L48+L50</f>
        <v>0</v>
      </c>
      <c r="M54" s="39">
        <f t="shared" si="7"/>
        <v>0</v>
      </c>
      <c r="N54" s="39">
        <f t="shared" si="7"/>
        <v>0</v>
      </c>
      <c r="O54" s="55">
        <f t="shared" si="4"/>
        <v>1094626</v>
      </c>
      <c r="P54" s="3"/>
    </row>
    <row r="55" spans="2:17" s="2" customFormat="1" x14ac:dyDescent="0.35">
      <c r="B55" s="40" t="s">
        <v>19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37"/>
    </row>
    <row r="56" spans="2:17" s="2" customFormat="1" ht="5.25" customHeight="1" x14ac:dyDescent="0.35">
      <c r="B56" s="40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37"/>
    </row>
    <row r="57" spans="2:17" s="2" customFormat="1" ht="15" customHeight="1" x14ac:dyDescent="0.35">
      <c r="B57" s="28" t="s">
        <v>47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2:17" s="2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2" customFormat="1" x14ac:dyDescent="0.35">
      <c r="B59" s="31" t="s">
        <v>21</v>
      </c>
      <c r="C59" s="32" t="s">
        <v>2</v>
      </c>
      <c r="D59" s="32" t="s">
        <v>3</v>
      </c>
      <c r="E59" s="32" t="s">
        <v>4</v>
      </c>
      <c r="F59" s="32" t="s">
        <v>5</v>
      </c>
      <c r="G59" s="32" t="s">
        <v>6</v>
      </c>
      <c r="H59" s="32" t="s">
        <v>7</v>
      </c>
      <c r="I59" s="32" t="s">
        <v>8</v>
      </c>
      <c r="J59" s="32" t="s">
        <v>9</v>
      </c>
      <c r="K59" s="32" t="s">
        <v>10</v>
      </c>
      <c r="L59" s="32" t="s">
        <v>11</v>
      </c>
      <c r="M59" s="32" t="s">
        <v>12</v>
      </c>
      <c r="N59" s="32" t="s">
        <v>13</v>
      </c>
      <c r="O59" s="33" t="s">
        <v>14</v>
      </c>
    </row>
    <row r="60" spans="2:17" s="2" customFormat="1" x14ac:dyDescent="0.35">
      <c r="B60" s="60" t="s">
        <v>48</v>
      </c>
      <c r="C60" s="35">
        <v>229</v>
      </c>
      <c r="D60" s="35">
        <v>167</v>
      </c>
      <c r="E60" s="35">
        <v>37</v>
      </c>
      <c r="F60" s="35">
        <v>190</v>
      </c>
      <c r="G60" s="35">
        <v>398</v>
      </c>
      <c r="H60" s="35">
        <v>497</v>
      </c>
      <c r="I60" s="35"/>
      <c r="J60" s="35"/>
      <c r="K60" s="35"/>
      <c r="L60" s="35"/>
      <c r="M60" s="35"/>
      <c r="N60" s="35"/>
      <c r="O60" s="55">
        <f t="shared" ref="O60:O73" si="8">SUM(C60:N60)</f>
        <v>1518</v>
      </c>
      <c r="P60" s="56"/>
    </row>
    <row r="61" spans="2:17" s="2" customFormat="1" x14ac:dyDescent="0.35">
      <c r="B61" s="60" t="s">
        <v>49</v>
      </c>
      <c r="C61" s="35">
        <v>219</v>
      </c>
      <c r="D61" s="35">
        <v>112</v>
      </c>
      <c r="E61" s="35">
        <v>143</v>
      </c>
      <c r="F61" s="35">
        <v>361</v>
      </c>
      <c r="G61" s="35">
        <v>487</v>
      </c>
      <c r="H61" s="35">
        <v>1510</v>
      </c>
      <c r="I61" s="35"/>
      <c r="J61" s="35"/>
      <c r="K61" s="35"/>
      <c r="L61" s="35"/>
      <c r="M61" s="35"/>
      <c r="N61" s="35"/>
      <c r="O61" s="55">
        <f t="shared" si="8"/>
        <v>2832</v>
      </c>
      <c r="P61" s="56"/>
    </row>
    <row r="62" spans="2:17" s="2" customFormat="1" x14ac:dyDescent="0.35">
      <c r="B62" s="57" t="s">
        <v>36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/>
      <c r="J62" s="61"/>
      <c r="K62" s="61"/>
      <c r="L62" s="61"/>
      <c r="M62" s="61"/>
      <c r="N62" s="61"/>
      <c r="O62" s="55">
        <f>SUM(C62:N62)</f>
        <v>0</v>
      </c>
    </row>
    <row r="63" spans="2:17" s="2" customFormat="1" x14ac:dyDescent="0.35">
      <c r="B63" s="60" t="s">
        <v>50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/>
      <c r="J63" s="61"/>
      <c r="K63" s="61"/>
      <c r="L63" s="61"/>
      <c r="M63" s="61"/>
      <c r="N63" s="61"/>
      <c r="O63" s="55">
        <f t="shared" si="8"/>
        <v>0</v>
      </c>
    </row>
    <row r="64" spans="2:17" s="3" customFormat="1" x14ac:dyDescent="0.35">
      <c r="B64" s="62" t="s">
        <v>39</v>
      </c>
      <c r="C64" s="70">
        <v>281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/>
      <c r="J64" s="70"/>
      <c r="K64" s="70"/>
      <c r="L64" s="70"/>
      <c r="M64" s="70"/>
      <c r="N64" s="70"/>
      <c r="O64" s="55">
        <f t="shared" ref="O64" si="9">SUM(C64:N64)</f>
        <v>281</v>
      </c>
    </row>
    <row r="65" spans="2:21" s="3" customFormat="1" x14ac:dyDescent="0.35">
      <c r="B65" s="62" t="s">
        <v>40</v>
      </c>
      <c r="C65" s="70">
        <v>80</v>
      </c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/>
      <c r="J65" s="70"/>
      <c r="K65" s="70"/>
      <c r="L65" s="70"/>
      <c r="M65" s="70"/>
      <c r="N65" s="70"/>
      <c r="O65" s="55">
        <f t="shared" si="8"/>
        <v>80</v>
      </c>
    </row>
    <row r="66" spans="2:21" s="2" customFormat="1" x14ac:dyDescent="0.35">
      <c r="B66" s="63" t="s">
        <v>51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/>
      <c r="J66" s="35"/>
      <c r="K66" s="35"/>
      <c r="L66" s="35"/>
      <c r="M66" s="35"/>
      <c r="N66" s="35"/>
      <c r="O66" s="55">
        <f t="shared" si="8"/>
        <v>0</v>
      </c>
    </row>
    <row r="67" spans="2:21" s="2" customFormat="1" x14ac:dyDescent="0.35">
      <c r="B67" s="71" t="s">
        <v>52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/>
      <c r="J67" s="61"/>
      <c r="K67" s="61"/>
      <c r="L67" s="61"/>
      <c r="M67" s="61"/>
      <c r="N67" s="61"/>
      <c r="O67" s="55">
        <f t="shared" si="8"/>
        <v>0</v>
      </c>
    </row>
    <row r="68" spans="2:21" s="2" customFormat="1" x14ac:dyDescent="0.35">
      <c r="B68" s="72" t="s">
        <v>43</v>
      </c>
      <c r="C68" s="73">
        <f>SUM(C69:C72)</f>
        <v>2632</v>
      </c>
      <c r="D68" s="73">
        <f t="shared" ref="D68:N68" si="10">SUM(D69:D72)</f>
        <v>6293</v>
      </c>
      <c r="E68" s="73">
        <f t="shared" si="10"/>
        <v>10539</v>
      </c>
      <c r="F68" s="73">
        <f t="shared" si="10"/>
        <v>2589</v>
      </c>
      <c r="G68" s="73">
        <f t="shared" si="10"/>
        <v>2955</v>
      </c>
      <c r="H68" s="73">
        <f t="shared" si="10"/>
        <v>1616</v>
      </c>
      <c r="I68" s="73">
        <f t="shared" si="10"/>
        <v>0</v>
      </c>
      <c r="J68" s="73">
        <f t="shared" si="10"/>
        <v>0</v>
      </c>
      <c r="K68" s="73">
        <f t="shared" si="10"/>
        <v>0</v>
      </c>
      <c r="L68" s="73">
        <f t="shared" si="10"/>
        <v>0</v>
      </c>
      <c r="M68" s="73">
        <f t="shared" si="10"/>
        <v>0</v>
      </c>
      <c r="N68" s="73">
        <f t="shared" si="10"/>
        <v>0</v>
      </c>
      <c r="O68" s="55">
        <f t="shared" si="8"/>
        <v>26624</v>
      </c>
      <c r="Q68" s="11"/>
      <c r="R68" s="74"/>
      <c r="S68" s="11"/>
      <c r="T68" s="74"/>
    </row>
    <row r="69" spans="2:21" s="2" customFormat="1" x14ac:dyDescent="0.35">
      <c r="B69" s="66" t="s">
        <v>53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/>
      <c r="N69" s="35"/>
      <c r="O69" s="55">
        <f t="shared" si="8"/>
        <v>0</v>
      </c>
      <c r="Q69" s="11"/>
      <c r="R69" s="74"/>
      <c r="S69" s="11"/>
      <c r="T69" s="74"/>
    </row>
    <row r="70" spans="2:21" s="2" customFormat="1" x14ac:dyDescent="0.35">
      <c r="B70" s="66" t="s">
        <v>54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/>
      <c r="J70" s="35"/>
      <c r="K70" s="35"/>
      <c r="L70" s="35"/>
      <c r="M70" s="35"/>
      <c r="N70" s="35"/>
      <c r="O70" s="55">
        <f t="shared" si="8"/>
        <v>0</v>
      </c>
      <c r="Q70" s="11"/>
      <c r="R70" s="74"/>
      <c r="S70" s="11"/>
      <c r="T70" s="74"/>
    </row>
    <row r="71" spans="2:21" s="2" customFormat="1" x14ac:dyDescent="0.35">
      <c r="B71" s="66" t="s">
        <v>55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/>
      <c r="N71" s="35"/>
      <c r="O71" s="55">
        <f t="shared" si="8"/>
        <v>0</v>
      </c>
      <c r="Q71" s="56"/>
      <c r="R71" s="75"/>
      <c r="S71" s="56"/>
      <c r="T71" s="75"/>
    </row>
    <row r="72" spans="2:21" s="2" customFormat="1" x14ac:dyDescent="0.35">
      <c r="B72" s="66" t="s">
        <v>56</v>
      </c>
      <c r="C72" s="76">
        <v>2632</v>
      </c>
      <c r="D72" s="76">
        <v>6293</v>
      </c>
      <c r="E72" s="76">
        <v>10539</v>
      </c>
      <c r="F72" s="76">
        <v>2589</v>
      </c>
      <c r="G72" s="76">
        <v>2955</v>
      </c>
      <c r="H72" s="76">
        <v>1616</v>
      </c>
      <c r="I72" s="76"/>
      <c r="J72" s="76"/>
      <c r="K72" s="76"/>
      <c r="L72" s="76"/>
      <c r="M72" s="76"/>
      <c r="N72" s="76"/>
      <c r="O72" s="55">
        <f t="shared" si="8"/>
        <v>26624</v>
      </c>
      <c r="Q72" s="11"/>
      <c r="R72" s="77"/>
      <c r="T72" s="77"/>
    </row>
    <row r="73" spans="2:21" ht="15" customHeight="1" thickBot="1" x14ac:dyDescent="0.4">
      <c r="B73" s="78" t="s">
        <v>14</v>
      </c>
      <c r="C73" s="79">
        <f>SUM(C60,C61,C62,C63,C64,C65,C66,C68)</f>
        <v>3441</v>
      </c>
      <c r="D73" s="79">
        <f t="shared" ref="D73:N73" si="11">SUM(D60,D61,D62,D63,D64,D65,D66,D68)</f>
        <v>6572</v>
      </c>
      <c r="E73" s="79">
        <f t="shared" si="11"/>
        <v>10719</v>
      </c>
      <c r="F73" s="79">
        <f t="shared" si="11"/>
        <v>3140</v>
      </c>
      <c r="G73" s="79">
        <f t="shared" si="11"/>
        <v>3840</v>
      </c>
      <c r="H73" s="79">
        <f t="shared" si="11"/>
        <v>3623</v>
      </c>
      <c r="I73" s="79">
        <f t="shared" si="11"/>
        <v>0</v>
      </c>
      <c r="J73" s="79">
        <f t="shared" si="11"/>
        <v>0</v>
      </c>
      <c r="K73" s="79">
        <f t="shared" si="11"/>
        <v>0</v>
      </c>
      <c r="L73" s="79">
        <f t="shared" si="11"/>
        <v>0</v>
      </c>
      <c r="M73" s="79">
        <f t="shared" si="11"/>
        <v>0</v>
      </c>
      <c r="N73" s="79">
        <f t="shared" si="11"/>
        <v>0</v>
      </c>
      <c r="O73" s="80">
        <f t="shared" si="8"/>
        <v>31335</v>
      </c>
      <c r="Q73" s="11"/>
      <c r="S73" s="11"/>
      <c r="U73" s="11"/>
    </row>
    <row r="74" spans="2:21" x14ac:dyDescent="0.35">
      <c r="B74" s="40" t="s">
        <v>19</v>
      </c>
      <c r="C74" s="81"/>
      <c r="D74" s="81"/>
      <c r="E74" s="81"/>
      <c r="F74" s="82"/>
      <c r="G74" s="82"/>
      <c r="H74" s="82"/>
      <c r="I74" s="81"/>
      <c r="J74" s="81"/>
      <c r="K74" s="81"/>
      <c r="L74" s="81"/>
      <c r="M74" s="81"/>
      <c r="N74" s="81"/>
    </row>
    <row r="75" spans="2:21" x14ac:dyDescent="0.35">
      <c r="B75" s="40"/>
      <c r="C75" s="81"/>
      <c r="D75" s="81"/>
      <c r="E75" s="81"/>
      <c r="F75" s="82"/>
      <c r="G75" s="82"/>
      <c r="H75" s="82"/>
      <c r="I75" s="81"/>
      <c r="J75" s="81"/>
      <c r="K75" s="81"/>
      <c r="L75" s="81"/>
      <c r="M75" s="81"/>
      <c r="N75" s="81"/>
    </row>
    <row r="76" spans="2:21" ht="17.25" x14ac:dyDescent="0.35">
      <c r="B76" s="28" t="s">
        <v>57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21</v>
      </c>
      <c r="C78" s="32" t="s">
        <v>2</v>
      </c>
      <c r="D78" s="32" t="s">
        <v>3</v>
      </c>
      <c r="E78" s="32" t="s">
        <v>4</v>
      </c>
      <c r="F78" s="32" t="s">
        <v>5</v>
      </c>
      <c r="G78" s="32" t="s">
        <v>6</v>
      </c>
      <c r="H78" s="32" t="s">
        <v>7</v>
      </c>
      <c r="I78" s="32" t="s">
        <v>8</v>
      </c>
      <c r="J78" s="32" t="s">
        <v>9</v>
      </c>
      <c r="K78" s="32" t="s">
        <v>10</v>
      </c>
      <c r="L78" s="32" t="s">
        <v>11</v>
      </c>
      <c r="M78" s="32" t="s">
        <v>12</v>
      </c>
      <c r="N78" s="32" t="s">
        <v>13</v>
      </c>
      <c r="O78" s="33" t="s">
        <v>14</v>
      </c>
    </row>
    <row r="79" spans="2:21" x14ac:dyDescent="0.35">
      <c r="B79" s="60" t="s">
        <v>48</v>
      </c>
      <c r="C79" s="35">
        <v>7641</v>
      </c>
      <c r="D79" s="35">
        <v>8461</v>
      </c>
      <c r="E79" s="35">
        <v>9136</v>
      </c>
      <c r="F79" s="35">
        <v>6359</v>
      </c>
      <c r="G79" s="35">
        <v>4729</v>
      </c>
      <c r="H79" s="35">
        <v>5525</v>
      </c>
      <c r="I79" s="35"/>
      <c r="J79" s="35"/>
      <c r="K79" s="35"/>
      <c r="L79" s="35"/>
      <c r="M79" s="35"/>
      <c r="N79" s="35"/>
      <c r="O79" s="55">
        <f t="shared" ref="O79:O80" si="12">SUM(C79:N79)</f>
        <v>41851</v>
      </c>
    </row>
    <row r="80" spans="2:21" x14ac:dyDescent="0.35">
      <c r="B80" s="60" t="s">
        <v>49</v>
      </c>
      <c r="C80" s="35">
        <v>9614</v>
      </c>
      <c r="D80" s="35">
        <v>9527</v>
      </c>
      <c r="E80" s="35">
        <v>10024</v>
      </c>
      <c r="F80" s="35">
        <v>7275</v>
      </c>
      <c r="G80" s="35">
        <v>7166</v>
      </c>
      <c r="H80" s="35">
        <v>5301</v>
      </c>
      <c r="I80" s="35"/>
      <c r="J80" s="35"/>
      <c r="K80" s="35"/>
      <c r="L80" s="35"/>
      <c r="M80" s="35"/>
      <c r="N80" s="35"/>
      <c r="O80" s="55">
        <f t="shared" si="12"/>
        <v>48907</v>
      </c>
    </row>
    <row r="81" spans="2:15" x14ac:dyDescent="0.35">
      <c r="B81" s="83" t="s">
        <v>58</v>
      </c>
      <c r="C81" s="73">
        <f>SUM(C82:C85)</f>
        <v>5769</v>
      </c>
      <c r="D81" s="73">
        <f t="shared" ref="D81:N81" si="13">SUM(D82:D85)</f>
        <v>6390</v>
      </c>
      <c r="E81" s="73">
        <f t="shared" si="13"/>
        <v>6818</v>
      </c>
      <c r="F81" s="73">
        <f t="shared" si="13"/>
        <v>5167</v>
      </c>
      <c r="G81" s="73">
        <f t="shared" si="13"/>
        <v>3876</v>
      </c>
      <c r="H81" s="73">
        <f t="shared" si="13"/>
        <v>1251</v>
      </c>
      <c r="I81" s="73">
        <f t="shared" si="13"/>
        <v>0</v>
      </c>
      <c r="J81" s="73">
        <f t="shared" si="13"/>
        <v>0</v>
      </c>
      <c r="K81" s="73">
        <f t="shared" si="13"/>
        <v>0</v>
      </c>
      <c r="L81" s="73">
        <f t="shared" si="13"/>
        <v>0</v>
      </c>
      <c r="M81" s="73">
        <f t="shared" si="13"/>
        <v>0</v>
      </c>
      <c r="N81" s="73">
        <f t="shared" si="13"/>
        <v>0</v>
      </c>
      <c r="O81" s="55">
        <f>SUM(C81:N81)</f>
        <v>29271</v>
      </c>
    </row>
    <row r="82" spans="2:15" x14ac:dyDescent="0.35">
      <c r="B82" s="84" t="s">
        <v>59</v>
      </c>
      <c r="C82" s="61">
        <v>4547</v>
      </c>
      <c r="D82" s="61">
        <v>5178</v>
      </c>
      <c r="E82" s="61">
        <v>4660</v>
      </c>
      <c r="F82" s="61">
        <v>3510</v>
      </c>
      <c r="G82" s="61">
        <v>3250</v>
      </c>
      <c r="H82" s="61">
        <v>1020</v>
      </c>
      <c r="I82" s="61"/>
      <c r="J82" s="61"/>
      <c r="K82" s="61"/>
      <c r="L82" s="61"/>
      <c r="M82" s="61"/>
      <c r="N82" s="61"/>
      <c r="O82" s="55">
        <f t="shared" ref="O82:O93" si="14">SUM(C82:N82)</f>
        <v>22165</v>
      </c>
    </row>
    <row r="83" spans="2:15" x14ac:dyDescent="0.35">
      <c r="B83" s="84" t="s">
        <v>60</v>
      </c>
      <c r="C83" s="70">
        <v>403</v>
      </c>
      <c r="D83" s="70">
        <v>392</v>
      </c>
      <c r="E83" s="70">
        <v>368</v>
      </c>
      <c r="F83" s="70">
        <v>282</v>
      </c>
      <c r="G83" s="70">
        <v>395</v>
      </c>
      <c r="H83" s="70">
        <v>231</v>
      </c>
      <c r="I83" s="70"/>
      <c r="J83" s="70"/>
      <c r="K83" s="70"/>
      <c r="L83" s="70"/>
      <c r="M83" s="70"/>
      <c r="N83" s="70"/>
      <c r="O83" s="55">
        <f t="shared" si="14"/>
        <v>2071</v>
      </c>
    </row>
    <row r="84" spans="2:15" x14ac:dyDescent="0.35">
      <c r="B84" s="84" t="s">
        <v>61</v>
      </c>
      <c r="C84" s="70">
        <v>819</v>
      </c>
      <c r="D84" s="70">
        <v>635</v>
      </c>
      <c r="E84" s="70">
        <v>1790</v>
      </c>
      <c r="F84" s="70">
        <v>1215</v>
      </c>
      <c r="G84" s="70">
        <v>0</v>
      </c>
      <c r="H84" s="70">
        <v>0</v>
      </c>
      <c r="I84" s="70"/>
      <c r="J84" s="70"/>
      <c r="K84" s="70"/>
      <c r="L84" s="70"/>
      <c r="M84" s="70"/>
      <c r="N84" s="70"/>
      <c r="O84" s="55">
        <f t="shared" si="14"/>
        <v>4459</v>
      </c>
    </row>
    <row r="85" spans="2:15" x14ac:dyDescent="0.35">
      <c r="B85" s="84" t="s">
        <v>62</v>
      </c>
      <c r="C85" s="70">
        <v>0</v>
      </c>
      <c r="D85" s="70">
        <v>185</v>
      </c>
      <c r="E85" s="70">
        <v>0</v>
      </c>
      <c r="F85" s="70">
        <v>160</v>
      </c>
      <c r="G85" s="70">
        <v>231</v>
      </c>
      <c r="H85" s="70">
        <v>0</v>
      </c>
      <c r="I85" s="70"/>
      <c r="J85" s="70"/>
      <c r="K85" s="70"/>
      <c r="L85" s="70"/>
      <c r="M85" s="70"/>
      <c r="N85" s="70"/>
      <c r="O85" s="55"/>
    </row>
    <row r="86" spans="2:15" x14ac:dyDescent="0.35">
      <c r="B86" s="83" t="s">
        <v>63</v>
      </c>
      <c r="C86" s="73">
        <f>SUM(C87:C90)</f>
        <v>12791</v>
      </c>
      <c r="D86" s="73">
        <f t="shared" ref="D86:N86" si="15">SUM(D87:D90)</f>
        <v>17301</v>
      </c>
      <c r="E86" s="73">
        <f t="shared" si="15"/>
        <v>16406</v>
      </c>
      <c r="F86" s="73">
        <f t="shared" si="15"/>
        <v>10753</v>
      </c>
      <c r="G86" s="73">
        <f t="shared" si="15"/>
        <v>12858</v>
      </c>
      <c r="H86" s="73">
        <f t="shared" si="15"/>
        <v>12617</v>
      </c>
      <c r="I86" s="73">
        <f t="shared" si="15"/>
        <v>0</v>
      </c>
      <c r="J86" s="73">
        <f t="shared" si="15"/>
        <v>0</v>
      </c>
      <c r="K86" s="73">
        <f t="shared" si="15"/>
        <v>0</v>
      </c>
      <c r="L86" s="73">
        <f t="shared" si="15"/>
        <v>0</v>
      </c>
      <c r="M86" s="73">
        <f t="shared" si="15"/>
        <v>0</v>
      </c>
      <c r="N86" s="73">
        <f t="shared" si="15"/>
        <v>0</v>
      </c>
      <c r="O86" s="55">
        <f t="shared" si="14"/>
        <v>82726</v>
      </c>
    </row>
    <row r="87" spans="2:15" x14ac:dyDescent="0.35">
      <c r="B87" s="84" t="s">
        <v>64</v>
      </c>
      <c r="C87" s="61">
        <v>3351</v>
      </c>
      <c r="D87" s="61">
        <v>4050</v>
      </c>
      <c r="E87" s="61">
        <v>4243</v>
      </c>
      <c r="F87" s="61">
        <v>2396</v>
      </c>
      <c r="G87" s="61">
        <v>3028</v>
      </c>
      <c r="H87" s="61">
        <v>2579</v>
      </c>
      <c r="I87" s="61"/>
      <c r="J87" s="61"/>
      <c r="K87" s="61"/>
      <c r="L87" s="61"/>
      <c r="M87" s="61"/>
      <c r="N87" s="61"/>
      <c r="O87" s="55">
        <f t="shared" si="14"/>
        <v>19647</v>
      </c>
    </row>
    <row r="88" spans="2:15" x14ac:dyDescent="0.35">
      <c r="B88" s="84" t="s">
        <v>65</v>
      </c>
      <c r="C88" s="35">
        <v>7789</v>
      </c>
      <c r="D88" s="35">
        <v>12100</v>
      </c>
      <c r="E88" s="35">
        <v>10818</v>
      </c>
      <c r="F88" s="35">
        <v>6007</v>
      </c>
      <c r="G88" s="35">
        <v>8721</v>
      </c>
      <c r="H88" s="35">
        <v>9393</v>
      </c>
      <c r="I88" s="35"/>
      <c r="J88" s="35"/>
      <c r="K88" s="35"/>
      <c r="L88" s="35"/>
      <c r="M88" s="35"/>
      <c r="N88" s="35"/>
      <c r="O88" s="55">
        <f t="shared" si="14"/>
        <v>54828</v>
      </c>
    </row>
    <row r="89" spans="2:15" x14ac:dyDescent="0.35">
      <c r="B89" s="84" t="s">
        <v>66</v>
      </c>
      <c r="C89" s="61">
        <v>1649</v>
      </c>
      <c r="D89" s="61">
        <v>1151</v>
      </c>
      <c r="E89" s="61">
        <v>1345</v>
      </c>
      <c r="F89" s="61">
        <v>2350</v>
      </c>
      <c r="G89" s="61">
        <v>1109</v>
      </c>
      <c r="H89" s="61">
        <v>645</v>
      </c>
      <c r="I89" s="61"/>
      <c r="J89" s="61"/>
      <c r="K89" s="61"/>
      <c r="L89" s="61"/>
      <c r="M89" s="61"/>
      <c r="N89" s="61"/>
      <c r="O89" s="55">
        <f t="shared" si="14"/>
        <v>8249</v>
      </c>
    </row>
    <row r="90" spans="2:15" x14ac:dyDescent="0.35">
      <c r="B90" s="84" t="s">
        <v>67</v>
      </c>
      <c r="C90" s="61">
        <v>2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/>
      <c r="J90" s="61"/>
      <c r="K90" s="61"/>
      <c r="L90" s="61"/>
      <c r="M90" s="61"/>
      <c r="N90" s="61"/>
      <c r="O90" s="55">
        <f t="shared" si="14"/>
        <v>2</v>
      </c>
    </row>
    <row r="91" spans="2:15" x14ac:dyDescent="0.35">
      <c r="B91" s="83" t="s">
        <v>68</v>
      </c>
      <c r="C91" s="73">
        <f>SUM(C92:C93)</f>
        <v>2075</v>
      </c>
      <c r="D91" s="73">
        <f t="shared" ref="D91:N91" si="16">SUM(D92:D93)</f>
        <v>1273</v>
      </c>
      <c r="E91" s="73">
        <f t="shared" si="16"/>
        <v>1448</v>
      </c>
      <c r="F91" s="73">
        <f t="shared" si="16"/>
        <v>927</v>
      </c>
      <c r="G91" s="73">
        <f t="shared" si="16"/>
        <v>1194</v>
      </c>
      <c r="H91" s="73">
        <f t="shared" si="16"/>
        <v>1174</v>
      </c>
      <c r="I91" s="73">
        <f t="shared" si="16"/>
        <v>0</v>
      </c>
      <c r="J91" s="73">
        <f t="shared" si="16"/>
        <v>0</v>
      </c>
      <c r="K91" s="73">
        <f t="shared" si="16"/>
        <v>0</v>
      </c>
      <c r="L91" s="73">
        <f t="shared" si="16"/>
        <v>0</v>
      </c>
      <c r="M91" s="73">
        <f t="shared" si="16"/>
        <v>0</v>
      </c>
      <c r="N91" s="73">
        <f t="shared" si="16"/>
        <v>0</v>
      </c>
      <c r="O91" s="55">
        <f t="shared" si="14"/>
        <v>8091</v>
      </c>
    </row>
    <row r="92" spans="2:15" x14ac:dyDescent="0.35">
      <c r="B92" s="84" t="s">
        <v>69</v>
      </c>
      <c r="C92" s="35">
        <v>1210</v>
      </c>
      <c r="D92" s="35">
        <v>501</v>
      </c>
      <c r="E92" s="35">
        <v>704</v>
      </c>
      <c r="F92" s="35">
        <v>413</v>
      </c>
      <c r="G92" s="35">
        <v>845</v>
      </c>
      <c r="H92" s="35">
        <v>743</v>
      </c>
      <c r="I92" s="35"/>
      <c r="J92" s="35"/>
      <c r="K92" s="35"/>
      <c r="L92" s="35"/>
      <c r="M92" s="35"/>
      <c r="N92" s="35"/>
      <c r="O92" s="55">
        <f t="shared" si="14"/>
        <v>4416</v>
      </c>
    </row>
    <row r="93" spans="2:15" x14ac:dyDescent="0.35">
      <c r="B93" s="84" t="s">
        <v>70</v>
      </c>
      <c r="C93" s="35">
        <v>865</v>
      </c>
      <c r="D93" s="35">
        <v>772</v>
      </c>
      <c r="E93" s="35">
        <v>744</v>
      </c>
      <c r="F93" s="35">
        <v>514</v>
      </c>
      <c r="G93" s="35">
        <v>349</v>
      </c>
      <c r="H93" s="35">
        <v>431</v>
      </c>
      <c r="I93" s="35"/>
      <c r="J93" s="35"/>
      <c r="K93" s="35"/>
      <c r="L93" s="35"/>
      <c r="M93" s="35"/>
      <c r="N93" s="35"/>
      <c r="O93" s="55">
        <f t="shared" si="14"/>
        <v>3675</v>
      </c>
    </row>
    <row r="94" spans="2:15" ht="15.75" thickBot="1" x14ac:dyDescent="0.4">
      <c r="B94" s="85" t="s">
        <v>14</v>
      </c>
      <c r="C94" s="86">
        <f>C79+C80+C81+C86+C91</f>
        <v>37890</v>
      </c>
      <c r="D94" s="86">
        <f t="shared" ref="D94:N94" si="17">D79+D80+D81+D86+D91</f>
        <v>42952</v>
      </c>
      <c r="E94" s="86">
        <f t="shared" si="17"/>
        <v>43832</v>
      </c>
      <c r="F94" s="86">
        <f t="shared" si="17"/>
        <v>30481</v>
      </c>
      <c r="G94" s="86">
        <f t="shared" si="17"/>
        <v>29823</v>
      </c>
      <c r="H94" s="86">
        <f t="shared" si="17"/>
        <v>25868</v>
      </c>
      <c r="I94" s="86">
        <f t="shared" si="17"/>
        <v>0</v>
      </c>
      <c r="J94" s="86">
        <f t="shared" si="17"/>
        <v>0</v>
      </c>
      <c r="K94" s="86">
        <f t="shared" si="17"/>
        <v>0</v>
      </c>
      <c r="L94" s="86">
        <f t="shared" si="17"/>
        <v>0</v>
      </c>
      <c r="M94" s="86">
        <f t="shared" si="17"/>
        <v>0</v>
      </c>
      <c r="N94" s="86">
        <f t="shared" si="17"/>
        <v>0</v>
      </c>
      <c r="O94" s="80">
        <f t="shared" ref="O94" si="18">SUM(C94:N94)</f>
        <v>210846</v>
      </c>
    </row>
    <row r="95" spans="2:15" x14ac:dyDescent="0.35">
      <c r="B95" s="40" t="s">
        <v>19</v>
      </c>
      <c r="C95" s="81"/>
      <c r="D95" s="81"/>
      <c r="E95" s="81"/>
      <c r="F95" s="82"/>
      <c r="G95" s="82"/>
      <c r="H95" s="82"/>
      <c r="I95" s="81"/>
      <c r="J95" s="81"/>
      <c r="K95" s="81"/>
      <c r="L95" s="81"/>
      <c r="M95" s="81"/>
      <c r="N95" s="81"/>
    </row>
    <row r="96" spans="2:15" x14ac:dyDescent="0.35">
      <c r="B96" s="40"/>
      <c r="C96" s="81"/>
      <c r="D96" s="81"/>
      <c r="E96" s="81"/>
      <c r="F96" s="82"/>
      <c r="G96" s="82"/>
      <c r="H96" s="82"/>
      <c r="I96" s="81"/>
      <c r="J96" s="81"/>
      <c r="K96" s="81"/>
      <c r="L96" s="81"/>
      <c r="M96" s="81"/>
      <c r="N96" s="81"/>
    </row>
    <row r="97" spans="2:17" ht="15" customHeight="1" x14ac:dyDescent="0.35">
      <c r="B97" s="28" t="s">
        <v>71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Q97" s="56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21</v>
      </c>
      <c r="C99" s="32" t="s">
        <v>2</v>
      </c>
      <c r="D99" s="32" t="s">
        <v>3</v>
      </c>
      <c r="E99" s="32" t="s">
        <v>4</v>
      </c>
      <c r="F99" s="32" t="s">
        <v>5</v>
      </c>
      <c r="G99" s="32" t="s">
        <v>6</v>
      </c>
      <c r="H99" s="32" t="s">
        <v>7</v>
      </c>
      <c r="I99" s="32" t="s">
        <v>8</v>
      </c>
      <c r="J99" s="32" t="s">
        <v>9</v>
      </c>
      <c r="K99" s="32" t="s">
        <v>10</v>
      </c>
      <c r="L99" s="32" t="s">
        <v>11</v>
      </c>
      <c r="M99" s="32" t="s">
        <v>12</v>
      </c>
      <c r="N99" s="32" t="s">
        <v>13</v>
      </c>
      <c r="O99" s="33" t="s">
        <v>14</v>
      </c>
    </row>
    <row r="100" spans="2:17" x14ac:dyDescent="0.35">
      <c r="B100" s="60" t="s">
        <v>72</v>
      </c>
      <c r="C100" s="87">
        <v>1106</v>
      </c>
      <c r="D100" s="87">
        <v>1195</v>
      </c>
      <c r="E100" s="87">
        <v>1068</v>
      </c>
      <c r="F100" s="87">
        <v>1098</v>
      </c>
      <c r="G100" s="87">
        <v>1017</v>
      </c>
      <c r="H100" s="87">
        <v>646</v>
      </c>
      <c r="I100" s="87"/>
      <c r="J100" s="87"/>
      <c r="K100" s="87"/>
      <c r="L100" s="87"/>
      <c r="M100" s="87"/>
      <c r="N100" s="87"/>
      <c r="O100" s="88">
        <f>SUM(C100:N100)</f>
        <v>6130</v>
      </c>
    </row>
    <row r="101" spans="2:17" x14ac:dyDescent="0.35">
      <c r="B101" s="60" t="s">
        <v>73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  <c r="H101" s="87">
        <v>0</v>
      </c>
      <c r="I101" s="87"/>
      <c r="J101" s="87"/>
      <c r="K101" s="87"/>
      <c r="L101" s="87"/>
      <c r="M101" s="87"/>
      <c r="N101" s="87"/>
      <c r="O101" s="88">
        <f>SUM(C101:N101)</f>
        <v>0</v>
      </c>
    </row>
    <row r="102" spans="2:17" ht="15.75" thickBot="1" x14ac:dyDescent="0.4">
      <c r="B102" s="38" t="s">
        <v>14</v>
      </c>
      <c r="C102" s="85">
        <f t="shared" ref="C102:N102" si="19">SUM(C100:C101)</f>
        <v>1106</v>
      </c>
      <c r="D102" s="85">
        <f t="shared" si="19"/>
        <v>1195</v>
      </c>
      <c r="E102" s="85">
        <f t="shared" si="19"/>
        <v>1068</v>
      </c>
      <c r="F102" s="85">
        <f t="shared" si="19"/>
        <v>1098</v>
      </c>
      <c r="G102" s="85">
        <f t="shared" si="19"/>
        <v>1017</v>
      </c>
      <c r="H102" s="85">
        <f t="shared" si="19"/>
        <v>646</v>
      </c>
      <c r="I102" s="85">
        <f t="shared" si="19"/>
        <v>0</v>
      </c>
      <c r="J102" s="85">
        <f t="shared" si="19"/>
        <v>0</v>
      </c>
      <c r="K102" s="85">
        <f t="shared" si="19"/>
        <v>0</v>
      </c>
      <c r="L102" s="85">
        <f t="shared" si="19"/>
        <v>0</v>
      </c>
      <c r="M102" s="85">
        <f t="shared" si="19"/>
        <v>0</v>
      </c>
      <c r="N102" s="85">
        <f t="shared" si="19"/>
        <v>0</v>
      </c>
      <c r="O102" s="88">
        <f>SUM(C102:N102)</f>
        <v>6130</v>
      </c>
    </row>
    <row r="103" spans="2:17" ht="11.25" customHeight="1" x14ac:dyDescent="0.35"/>
    <row r="105" spans="2:17" x14ac:dyDescent="0.35"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</row>
    <row r="106" spans="2:17" x14ac:dyDescent="0.35">
      <c r="F106" s="81"/>
      <c r="G106" s="81"/>
      <c r="H106" s="81"/>
      <c r="O106" s="81"/>
    </row>
    <row r="107" spans="2:17" x14ac:dyDescent="0.35">
      <c r="O107" s="89"/>
    </row>
    <row r="108" spans="2:17" x14ac:dyDescent="0.35">
      <c r="H108" s="81"/>
      <c r="I108" s="81"/>
      <c r="J108" s="81"/>
      <c r="O108" s="89"/>
    </row>
    <row r="110" spans="2:17" x14ac:dyDescent="0.3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9"/>
    </row>
    <row r="111" spans="2:17" x14ac:dyDescent="0.3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9"/>
    </row>
    <row r="112" spans="2:17" x14ac:dyDescent="0.3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9"/>
    </row>
    <row r="113" spans="3:15" x14ac:dyDescent="0.3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9"/>
    </row>
    <row r="118" spans="3:15" x14ac:dyDescent="0.3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</row>
    <row r="120" spans="3:15" x14ac:dyDescent="0.3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</row>
    <row r="122" spans="3:15" x14ac:dyDescent="0.35">
      <c r="C122" s="81"/>
      <c r="D122" s="81"/>
      <c r="E122" s="81"/>
      <c r="F122" s="81"/>
      <c r="G122" s="81"/>
      <c r="H122" s="81"/>
      <c r="I122" s="81"/>
      <c r="J122" s="81"/>
      <c r="K122" s="81"/>
      <c r="L122" s="81"/>
    </row>
    <row r="124" spans="3:15" x14ac:dyDescent="0.35">
      <c r="O124" s="90"/>
    </row>
  </sheetData>
  <mergeCells count="8">
    <mergeCell ref="B76:O76"/>
    <mergeCell ref="B97:O97"/>
    <mergeCell ref="B1:O1"/>
    <mergeCell ref="B11:O11"/>
    <mergeCell ref="B18:O18"/>
    <mergeCell ref="B29:O29"/>
    <mergeCell ref="B36:O36"/>
    <mergeCell ref="B57:O57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DEL CARMEN PEREZ JIMENEZ</dc:creator>
  <cp:lastModifiedBy>LUCIA DEL CARMEN PEREZ JIMENEZ</cp:lastModifiedBy>
  <dcterms:created xsi:type="dcterms:W3CDTF">2026-07-13T16:22:09Z</dcterms:created>
  <dcterms:modified xsi:type="dcterms:W3CDTF">2026-07-13T16:22:44Z</dcterms:modified>
</cp:coreProperties>
</file>