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Noviembre 2024\"/>
    </mc:Choice>
  </mc:AlternateContent>
  <bookViews>
    <workbookView xWindow="-7590" yWindow="2055" windowWidth="15480" windowHeight="9465" tabRatio="865"/>
  </bookViews>
  <sheets>
    <sheet name="Mov. carga " sheetId="179" r:id="rId1"/>
  </sheets>
  <definedNames>
    <definedName name="_xlnm.Print_Area" localSheetId="0">'Mov. carga '!$A$1:$O$80</definedName>
  </definedNames>
  <calcPr calcId="152511"/>
  <fileRecoveryPr repairLoad="1"/>
</workbook>
</file>

<file path=xl/calcChain.xml><?xml version="1.0" encoding="utf-8"?>
<calcChain xmlns="http://schemas.openxmlformats.org/spreadsheetml/2006/main">
  <c r="L14" i="179" l="1"/>
  <c r="L8" i="179"/>
  <c r="L7" i="179"/>
  <c r="K42" i="179" l="1"/>
  <c r="N15" i="179" l="1"/>
  <c r="M15" i="179"/>
  <c r="L15" i="179"/>
  <c r="K15" i="179"/>
  <c r="J15" i="179"/>
  <c r="I15" i="179"/>
  <c r="H15" i="179"/>
  <c r="G15" i="179"/>
  <c r="F15" i="179"/>
  <c r="E15" i="179"/>
  <c r="D15" i="179"/>
  <c r="C15" i="179"/>
  <c r="O14" i="179"/>
  <c r="O15" i="179" l="1"/>
  <c r="D50" i="179" l="1"/>
  <c r="E33" i="179" l="1"/>
  <c r="N7" i="179" l="1"/>
  <c r="N68" i="179" l="1"/>
  <c r="N73" i="179" s="1"/>
  <c r="O62" i="179" l="1"/>
  <c r="E80" i="179" l="1"/>
  <c r="F80" i="179"/>
  <c r="G80" i="179"/>
  <c r="H80" i="179"/>
  <c r="I80" i="179"/>
  <c r="J80" i="179"/>
  <c r="K80" i="179"/>
  <c r="L80" i="179"/>
  <c r="M80" i="179"/>
  <c r="N80" i="179"/>
  <c r="D80" i="179"/>
  <c r="C80" i="179"/>
  <c r="O79" i="179"/>
  <c r="O78" i="179"/>
  <c r="O72" i="179"/>
  <c r="O71" i="179"/>
  <c r="O70" i="179"/>
  <c r="O69" i="179"/>
  <c r="M68" i="179"/>
  <c r="M73" i="179" s="1"/>
  <c r="L68" i="179"/>
  <c r="K68" i="179"/>
  <c r="K73" i="179" s="1"/>
  <c r="J68" i="179"/>
  <c r="J73" i="179" s="1"/>
  <c r="I68" i="179"/>
  <c r="I73" i="179" s="1"/>
  <c r="H68" i="179"/>
  <c r="H73" i="179" s="1"/>
  <c r="G68" i="179"/>
  <c r="G73" i="179" s="1"/>
  <c r="F68" i="179"/>
  <c r="F73" i="179" s="1"/>
  <c r="E68" i="179"/>
  <c r="E73" i="179" s="1"/>
  <c r="D68" i="179"/>
  <c r="D73" i="179" s="1"/>
  <c r="C68" i="179"/>
  <c r="C73" i="179" s="1"/>
  <c r="O67" i="179"/>
  <c r="O66" i="179"/>
  <c r="O65" i="179"/>
  <c r="O64" i="179"/>
  <c r="O63" i="179"/>
  <c r="O61" i="179"/>
  <c r="O60" i="179"/>
  <c r="O53" i="179"/>
  <c r="O52" i="179"/>
  <c r="O51" i="179"/>
  <c r="N50" i="179"/>
  <c r="N54" i="179" s="1"/>
  <c r="M50" i="179"/>
  <c r="M54" i="179" s="1"/>
  <c r="L50" i="179"/>
  <c r="L54" i="179" s="1"/>
  <c r="K50" i="179"/>
  <c r="K54" i="179" s="1"/>
  <c r="J50" i="179"/>
  <c r="J54" i="179" s="1"/>
  <c r="I50" i="179"/>
  <c r="I54" i="179" s="1"/>
  <c r="H50" i="179"/>
  <c r="H54" i="179" s="1"/>
  <c r="G50" i="179"/>
  <c r="G54" i="179" s="1"/>
  <c r="F50" i="179"/>
  <c r="F54" i="179" s="1"/>
  <c r="E50" i="179"/>
  <c r="E54" i="179" s="1"/>
  <c r="D54" i="179"/>
  <c r="C50" i="179"/>
  <c r="C54" i="179" s="1"/>
  <c r="O49" i="179"/>
  <c r="O48" i="179"/>
  <c r="O47" i="179"/>
  <c r="O46" i="179"/>
  <c r="O45" i="179"/>
  <c r="O44" i="179"/>
  <c r="O43" i="179"/>
  <c r="O42" i="179"/>
  <c r="O41" i="179"/>
  <c r="O40" i="179"/>
  <c r="O39" i="179"/>
  <c r="N33" i="179"/>
  <c r="M33" i="179"/>
  <c r="L33" i="179"/>
  <c r="K33" i="179"/>
  <c r="J33" i="179"/>
  <c r="I33" i="179"/>
  <c r="H33" i="179"/>
  <c r="G33" i="179"/>
  <c r="F33" i="179"/>
  <c r="D33" i="179"/>
  <c r="C33" i="179"/>
  <c r="O32" i="179"/>
  <c r="N24" i="179"/>
  <c r="M24" i="179"/>
  <c r="L24" i="179"/>
  <c r="K24" i="179"/>
  <c r="J24" i="179"/>
  <c r="I24" i="179"/>
  <c r="H24" i="179"/>
  <c r="G24" i="179"/>
  <c r="F24" i="179"/>
  <c r="E24" i="179"/>
  <c r="D24" i="179"/>
  <c r="C24" i="179"/>
  <c r="O23" i="179"/>
  <c r="O22" i="179"/>
  <c r="O21" i="179"/>
  <c r="M7" i="179"/>
  <c r="K7" i="179"/>
  <c r="J7" i="179"/>
  <c r="J8" i="179" s="1"/>
  <c r="I7" i="179"/>
  <c r="I8" i="179" s="1"/>
  <c r="H7" i="179"/>
  <c r="H8" i="179" s="1"/>
  <c r="G7" i="179"/>
  <c r="G8" i="179" s="1"/>
  <c r="F7" i="179"/>
  <c r="F8" i="179" s="1"/>
  <c r="E7" i="179"/>
  <c r="E8" i="179" s="1"/>
  <c r="D7" i="179"/>
  <c r="C7" i="179"/>
  <c r="O6" i="179"/>
  <c r="O5" i="179"/>
  <c r="O4" i="179"/>
  <c r="L73" i="179" l="1"/>
  <c r="O73" i="179" s="1"/>
  <c r="O33" i="179"/>
  <c r="O7" i="179"/>
  <c r="O9" i="179" s="1"/>
  <c r="O68" i="179"/>
  <c r="O24" i="179"/>
  <c r="O80" i="179"/>
  <c r="O54" i="179"/>
  <c r="O50" i="179"/>
</calcChain>
</file>

<file path=xl/comments1.xml><?xml version="1.0" encoding="utf-8"?>
<comments xmlns="http://schemas.openxmlformats.org/spreadsheetml/2006/main">
  <authors>
    <author>GUADALUPE PEREZ JIMENEZ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43,576 tons.
Un arribo.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34,465 tons.
Un arribo.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COATZACOALCOS.
Entrada: 33,219 tons.
Un arribo.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34,960 tons.
Un arribo.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34,711 tons.
Un arribo.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36,673 tons.
Un arribo.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Cabotaje de Entrada.
B/T "KUKULCAN", 
Origen: AREA DE PLATAFORMAS.
Entrada: 32,439 tons.
Un arribo.</t>
        </r>
      </text>
    </comment>
  </commentList>
</comments>
</file>

<file path=xl/sharedStrings.xml><?xml version="1.0" encoding="utf-8"?>
<sst xmlns="http://schemas.openxmlformats.org/spreadsheetml/2006/main" count="161" uniqueCount="60">
  <si>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</si>
  <si>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</si>
  <si>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</si>
  <si>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</si>
  <si>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</si>
  <si>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</si>
  <si>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</si>
  <si>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</si>
  <si>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</si>
  <si>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</si>
  <si>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</si>
  <si>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</si>
  <si>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</si>
  <si>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</si>
  <si>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</si>
  <si>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</si>
  <si>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</si>
  <si>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</si>
  <si>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</si>
  <si>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</si>
  <si>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</si>
  <si>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</si>
  <si>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</si>
  <si>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</si>
  <si>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</si>
  <si>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</si>
  <si>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</si>
  <si>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</si>
  <si>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</si>
  <si>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</si>
  <si>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</si>
  <si>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</si>
  <si>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</si>
  <si>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</si>
  <si>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</si>
  <si>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</si>
  <si>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</si>
  <si>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</si>
  <si>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</si>
  <si>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</si>
  <si>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</si>
  <si>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</si>
  <si>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</si>
  <si>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</si>
  <si>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</si>
  <si>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</si>
  <si>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</si>
  <si>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</si>
  <si>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</si>
  <si>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</si>
  <si>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</si>
  <si>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2024</t>
  </si>
  <si>
    <t>Insumos transportados por PEMEX  Exploración y Producción al área de Plataformas por el Puerto de Dos Bocas 2024</t>
  </si>
  <si>
    <t>Movimiento mensual de carga Cabotaje en Terminal de Abastecimiento 2024</t>
  </si>
  <si>
    <t>Movimiento mensual de carga de Altura en la Terminal de Usos Multiples  2024</t>
  </si>
  <si>
    <t>Movimiento mensual de carga Cabotaje en Terminal de Usos Múltiples 2024</t>
  </si>
  <si>
    <t>Embarque y desembarque de pasajeros en la Terminal de Usos Múltiples 2024</t>
  </si>
  <si>
    <t>Movimiento mensual de carga en Monoboyas Refinería 2024</t>
  </si>
  <si>
    <t>Diésel</t>
  </si>
  <si>
    <t>Granel mineral semi mecanizado (coque/grava)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</si>
</sst>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">
    <xf numFmtId="0" fontId="0" fillId="0" borderId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26" fillId="0" borderId="0"/>
    <xf numFmtId="0" fontId="30" fillId="0" borderId="0"/>
    <xf numFmtId="0" fontId="31" fillId="0" borderId="0"/>
    <xf numFmtId="0" fontId="26" fillId="0" borderId="0"/>
    <xf numFmtId="0" fontId="32" fillId="0" borderId="0"/>
    <xf numFmtId="9" fontId="30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9" fontId="35" fillId="0" borderId="0" xfId="13" applyFont="1"/>
    <xf numFmtId="4" fontId="35" fillId="0" borderId="0" xfId="11" applyNumberFormat="1" applyFont="1"/>
    <xf numFmtId="0" fontId="28" fillId="0" borderId="0" xfId="11" applyFont="1"/>
    <xf numFmtId="0" fontId="35" fillId="0" borderId="0" xfId="11" applyFont="1"/>
    <xf numFmtId="0" fontId="35" fillId="0" borderId="0" xfId="11" applyFont="1" applyFill="1"/>
    <xf numFmtId="3" fontId="35" fillId="0" borderId="0" xfId="11" applyNumberFormat="1" applyFont="1" applyFill="1" applyBorder="1"/>
    <xf numFmtId="3" fontId="36" fillId="0" borderId="0" xfId="11" applyNumberFormat="1" applyFont="1" applyFill="1" applyBorder="1"/>
    <xf numFmtId="4" fontId="29" fillId="0" borderId="0" xfId="11" applyNumberFormat="1" applyFont="1"/>
    <xf numFmtId="0" fontId="29" fillId="0" borderId="0" xfId="11" applyFont="1"/>
    <xf numFmtId="167" fontId="35" fillId="0" borderId="0" xfId="11" applyNumberFormat="1" applyFont="1"/>
    <xf numFmtId="165" fontId="35" fillId="0" borderId="0" xfId="11" applyNumberFormat="1" applyFont="1" applyFill="1"/>
    <xf numFmtId="0" fontId="34" fillId="0" borderId="0" xfId="11" applyFont="1"/>
    <xf numFmtId="0" fontId="33" fillId="0" borderId="0" xfId="11" applyFont="1"/>
    <xf numFmtId="0" fontId="28" fillId="0" borderId="0" xfId="11" applyFont="1" applyAlignment="1"/>
    <xf numFmtId="4" fontId="33" fillId="0" borderId="0" xfId="11" applyNumberFormat="1" applyFont="1"/>
    <xf numFmtId="0" fontId="39" fillId="0" borderId="0" xfId="11" applyFont="1"/>
    <xf numFmtId="4" fontId="38" fillId="0" borderId="0" xfId="11" applyNumberFormat="1" applyFont="1"/>
    <xf numFmtId="0" fontId="38" fillId="0" borderId="0" xfId="11" applyFont="1"/>
    <xf numFmtId="4" fontId="38" fillId="0" borderId="0" xfId="11" applyNumberFormat="1" applyFont="1" applyAlignment="1">
      <alignment horizontal="right"/>
    </xf>
    <xf numFmtId="0" fontId="38" fillId="0" borderId="0" xfId="11" applyFont="1" applyFill="1"/>
    <xf numFmtId="3" fontId="38" fillId="0" borderId="0" xfId="11" applyNumberFormat="1" applyFont="1"/>
    <xf numFmtId="0" fontId="37" fillId="0" borderId="0" xfId="11" applyFont="1"/>
    <xf numFmtId="0" fontId="41" fillId="0" borderId="0" xfId="11" applyFont="1"/>
    <xf numFmtId="0" fontId="43" fillId="0" borderId="6" xfId="11" applyFont="1" applyFill="1" applyBorder="1"/>
    <xf numFmtId="0" fontId="43" fillId="0" borderId="4" xfId="11" applyFont="1" applyBorder="1"/>
    <xf numFmtId="4" fontId="40" fillId="2" borderId="13" xfId="11" applyNumberFormat="1" applyFont="1" applyFill="1" applyBorder="1"/>
    <xf numFmtId="0" fontId="43" fillId="0" borderId="6" xfId="11" applyFont="1" applyBorder="1"/>
    <xf numFmtId="0" fontId="40" fillId="2" borderId="8" xfId="11" applyFont="1" applyFill="1" applyBorder="1"/>
    <xf numFmtId="4" fontId="40" fillId="2" borderId="10" xfId="11" applyNumberFormat="1" applyFont="1" applyFill="1" applyBorder="1"/>
    <xf numFmtId="4" fontId="43" fillId="0" borderId="0" xfId="11" applyNumberFormat="1" applyFont="1"/>
    <xf numFmtId="0" fontId="43" fillId="0" borderId="0" xfId="11" applyFont="1"/>
    <xf numFmtId="4" fontId="41" fillId="0" borderId="0" xfId="11" applyNumberFormat="1" applyFont="1"/>
    <xf numFmtId="4" fontId="41" fillId="0" borderId="0" xfId="11" applyNumberFormat="1" applyFont="1" applyAlignment="1">
      <alignment horizontal="right"/>
    </xf>
    <xf numFmtId="0" fontId="43" fillId="0" borderId="6" xfId="11" applyFont="1" applyFill="1" applyBorder="1" applyAlignment="1">
      <alignment horizontal="justify" vertical="top" wrapText="1"/>
    </xf>
    <xf numFmtId="3" fontId="41" fillId="0" borderId="7" xfId="11" applyNumberFormat="1" applyFont="1" applyFill="1" applyBorder="1"/>
    <xf numFmtId="4" fontId="45" fillId="2" borderId="12" xfId="11" applyNumberFormat="1" applyFont="1" applyFill="1" applyBorder="1"/>
    <xf numFmtId="0" fontId="43" fillId="0" borderId="6" xfId="11" applyFont="1" applyFill="1" applyBorder="1" applyAlignment="1">
      <alignment wrapText="1"/>
    </xf>
    <xf numFmtId="0" fontId="45" fillId="2" borderId="8" xfId="11" applyFont="1" applyFill="1" applyBorder="1"/>
    <xf numFmtId="0" fontId="46" fillId="0" borderId="0" xfId="11" applyFont="1"/>
    <xf numFmtId="0" fontId="43" fillId="0" borderId="6" xfId="11" applyFont="1" applyFill="1" applyBorder="1" applyAlignment="1">
      <alignment horizontal="left" vertical="center" wrapText="1"/>
    </xf>
    <xf numFmtId="4" fontId="43" fillId="0" borderId="7" xfId="11" applyNumberFormat="1" applyFont="1" applyFill="1" applyBorder="1" applyAlignment="1">
      <alignment horizontal="right"/>
    </xf>
    <xf numFmtId="4" fontId="45" fillId="2" borderId="12" xfId="11" applyNumberFormat="1" applyFont="1" applyFill="1" applyBorder="1" applyAlignment="1">
      <alignment horizontal="right"/>
    </xf>
    <xf numFmtId="4" fontId="45" fillId="2" borderId="10" xfId="11" applyNumberFormat="1" applyFont="1" applyFill="1" applyBorder="1" applyAlignment="1">
      <alignment horizontal="right"/>
    </xf>
    <xf numFmtId="4" fontId="45" fillId="2" borderId="7" xfId="11" applyNumberFormat="1" applyFont="1" applyFill="1" applyBorder="1" applyAlignment="1">
      <alignment horizontal="right"/>
    </xf>
    <xf numFmtId="0" fontId="43" fillId="0" borderId="6" xfId="11" applyFont="1" applyFill="1" applyBorder="1" applyAlignment="1">
      <alignment horizontal="left" vertical="center"/>
    </xf>
    <xf numFmtId="0" fontId="43" fillId="0" borderId="7" xfId="11" applyFont="1" applyFill="1" applyBorder="1"/>
    <xf numFmtId="4" fontId="43" fillId="0" borderId="5" xfId="11" applyNumberFormat="1" applyFont="1" applyFill="1" applyBorder="1" applyAlignment="1">
      <alignment horizontal="right"/>
    </xf>
    <xf numFmtId="0" fontId="43" fillId="0" borderId="7" xfId="11" applyFont="1" applyFill="1" applyBorder="1" applyAlignment="1">
      <alignment wrapText="1"/>
    </xf>
    <xf numFmtId="0" fontId="43" fillId="0" borderId="4" xfId="11" applyFont="1" applyFill="1" applyBorder="1"/>
    <xf numFmtId="0" fontId="45" fillId="0" borderId="6" xfId="11" applyFont="1" applyFill="1" applyBorder="1"/>
    <xf numFmtId="4" fontId="45" fillId="0" borderId="7" xfId="11" applyNumberFormat="1" applyFont="1" applyFill="1" applyBorder="1" applyAlignment="1">
      <alignment horizontal="right"/>
    </xf>
    <xf numFmtId="0" fontId="43" fillId="0" borderId="16" xfId="11" applyFont="1" applyFill="1" applyBorder="1"/>
    <xf numFmtId="0" fontId="45" fillId="0" borderId="0" xfId="11" applyFont="1"/>
    <xf numFmtId="4" fontId="43" fillId="0" borderId="5" xfId="11" applyNumberFormat="1" applyFont="1" applyFill="1" applyBorder="1" applyAlignment="1">
      <alignment horizontal="right" vertical="center"/>
    </xf>
    <xf numFmtId="0" fontId="43" fillId="0" borderId="11" xfId="11" applyFont="1" applyFill="1" applyBorder="1"/>
    <xf numFmtId="4" fontId="43" fillId="0" borderId="20" xfId="11" applyNumberFormat="1" applyFont="1" applyFill="1" applyBorder="1" applyAlignment="1">
      <alignment horizontal="right"/>
    </xf>
    <xf numFmtId="0" fontId="45" fillId="0" borderId="16" xfId="11" applyFont="1" applyFill="1" applyBorder="1"/>
    <xf numFmtId="4" fontId="45" fillId="0" borderId="5" xfId="11" applyNumberFormat="1" applyFont="1" applyFill="1" applyBorder="1" applyAlignment="1">
      <alignment horizontal="right"/>
    </xf>
    <xf numFmtId="4" fontId="43" fillId="0" borderId="9" xfId="11" applyNumberFormat="1" applyFont="1" applyFill="1" applyBorder="1" applyAlignment="1">
      <alignment horizontal="right"/>
    </xf>
    <xf numFmtId="4" fontId="43" fillId="0" borderId="22" xfId="11" applyNumberFormat="1" applyFont="1" applyFill="1" applyBorder="1" applyAlignment="1">
      <alignment horizontal="right"/>
    </xf>
    <xf numFmtId="3" fontId="45" fillId="2" borderId="10" xfId="11" applyNumberFormat="1" applyFont="1" applyFill="1" applyBorder="1" applyAlignment="1">
      <alignment horizontal="right"/>
    </xf>
    <xf numFmtId="4" fontId="45" fillId="2" borderId="21" xfId="11" applyNumberFormat="1" applyFont="1" applyFill="1" applyBorder="1" applyAlignment="1">
      <alignment horizontal="right"/>
    </xf>
    <xf numFmtId="166" fontId="43" fillId="0" borderId="0" xfId="11" applyNumberFormat="1" applyFont="1"/>
    <xf numFmtId="3" fontId="43" fillId="0" borderId="7" xfId="11" applyNumberFormat="1" applyFont="1" applyFill="1" applyBorder="1" applyAlignment="1">
      <alignment horizontal="right"/>
    </xf>
    <xf numFmtId="3" fontId="45" fillId="2" borderId="7" xfId="11" applyNumberFormat="1" applyFont="1" applyFill="1" applyBorder="1" applyAlignment="1">
      <alignment horizontal="right"/>
    </xf>
    <xf numFmtId="3" fontId="34" fillId="0" borderId="0" xfId="0" applyNumberFormat="1" applyFont="1"/>
    <xf numFmtId="4" fontId="47" fillId="0" borderId="0" xfId="0" applyNumberFormat="1" applyFont="1"/>
    <xf numFmtId="168" fontId="45" fillId="2" borderId="10" xfId="11" applyNumberFormat="1" applyFont="1" applyFill="1" applyBorder="1" applyAlignment="1">
      <alignment horizontal="right"/>
    </xf>
    <xf numFmtId="4" fontId="33" fillId="0" borderId="0" xfId="0" applyNumberFormat="1" applyFont="1"/>
    <xf numFmtId="3" fontId="35" fillId="0" borderId="0" xfId="11" applyNumberFormat="1" applyFont="1"/>
    <xf numFmtId="1" fontId="35" fillId="0" borderId="0" xfId="11" applyNumberFormat="1" applyFont="1"/>
    <xf numFmtId="1" fontId="35" fillId="0" borderId="0" xfId="13" applyNumberFormat="1" applyFont="1"/>
    <xf numFmtId="0" fontId="44" fillId="3" borderId="1" xfId="11" applyFont="1" applyFill="1" applyBorder="1"/>
    <xf numFmtId="0" fontId="44" fillId="3" borderId="2" xfId="11" applyFont="1" applyFill="1" applyBorder="1" applyAlignment="1">
      <alignment horizontal="center"/>
    </xf>
    <xf numFmtId="0" fontId="44" fillId="3" borderId="3" xfId="11" applyFont="1" applyFill="1" applyBorder="1" applyAlignment="1">
      <alignment horizontal="center"/>
    </xf>
    <xf numFmtId="0" fontId="44" fillId="3" borderId="14" xfId="11" applyFont="1" applyFill="1" applyBorder="1"/>
    <xf numFmtId="0" fontId="44" fillId="3" borderId="15" xfId="11" applyFont="1" applyFill="1" applyBorder="1" applyAlignment="1">
      <alignment horizontal="center"/>
    </xf>
    <xf numFmtId="0" fontId="44" fillId="3" borderId="13" xfId="11" applyFont="1" applyFill="1" applyBorder="1" applyAlignment="1">
      <alignment horizontal="center"/>
    </xf>
    <xf numFmtId="0" fontId="44" fillId="3" borderId="17" xfId="11" applyFont="1" applyFill="1" applyBorder="1"/>
    <xf numFmtId="0" fontId="44" fillId="3" borderId="18" xfId="11" applyFont="1" applyFill="1" applyBorder="1" applyAlignment="1">
      <alignment horizontal="center"/>
    </xf>
    <xf numFmtId="0" fontId="44" fillId="3" borderId="19" xfId="11" applyFont="1" applyFill="1" applyBorder="1" applyAlignment="1">
      <alignment horizontal="center"/>
    </xf>
    <xf numFmtId="4" fontId="48" fillId="0" borderId="0" xfId="11" applyNumberFormat="1" applyFont="1"/>
    <xf numFmtId="4" fontId="35" fillId="0" borderId="0" xfId="0" applyNumberFormat="1" applyFont="1"/>
    <xf numFmtId="4" fontId="35" fillId="0" borderId="0" xfId="0" applyNumberFormat="1" applyFont="1" applyAlignment="1">
      <alignment horizontal="right"/>
    </xf>
    <xf numFmtId="4" fontId="45" fillId="2" borderId="7" xfId="11" applyNumberFormat="1" applyFont="1" applyFill="1" applyBorder="1" applyAlignment="1">
      <alignment horizontal="right" vertical="center"/>
    </xf>
    <xf numFmtId="3" fontId="41" fillId="0" borderId="24" xfId="11" applyNumberFormat="1" applyFont="1" applyFill="1" applyBorder="1"/>
    <xf numFmtId="4" fontId="41" fillId="0" borderId="25" xfId="11" applyNumberFormat="1" applyFont="1" applyFill="1" applyBorder="1"/>
    <xf numFmtId="4" fontId="43" fillId="0" borderId="25" xfId="11" applyNumberFormat="1" applyFont="1" applyFill="1" applyBorder="1" applyAlignment="1">
      <alignment horizontal="right"/>
    </xf>
    <xf numFmtId="4" fontId="43" fillId="0" borderId="25" xfId="11" applyNumberFormat="1" applyFont="1" applyFill="1" applyBorder="1" applyAlignment="1">
      <alignment horizontal="right" wrapText="1"/>
    </xf>
    <xf numFmtId="3" fontId="43" fillId="0" borderId="25" xfId="11" applyNumberFormat="1" applyFont="1" applyFill="1" applyBorder="1" applyAlignment="1">
      <alignment horizontal="right"/>
    </xf>
    <xf numFmtId="168" fontId="41" fillId="0" borderId="25" xfId="11" applyNumberFormat="1" applyFont="1" applyFill="1" applyBorder="1" applyAlignment="1"/>
    <xf numFmtId="3" fontId="41" fillId="0" borderId="25" xfId="11" applyNumberFormat="1" applyFont="1" applyFill="1" applyBorder="1"/>
    <xf numFmtId="168" fontId="43" fillId="0" borderId="25" xfId="11" applyNumberFormat="1" applyFont="1" applyFill="1" applyBorder="1" applyAlignment="1">
      <alignment horizontal="right"/>
    </xf>
    <xf numFmtId="4" fontId="45" fillId="0" borderId="23" xfId="11" applyNumberFormat="1" applyFont="1" applyFill="1" applyBorder="1" applyAlignment="1">
      <alignment horizontal="right"/>
    </xf>
    <xf numFmtId="4" fontId="45" fillId="2" borderId="23" xfId="11" applyNumberFormat="1" applyFont="1" applyFill="1" applyBorder="1" applyAlignment="1">
      <alignment horizontal="right"/>
    </xf>
    <xf numFmtId="4" fontId="40" fillId="2" borderId="23" xfId="11" applyNumberFormat="1" applyFont="1" applyFill="1" applyBorder="1"/>
    <xf numFmtId="0" fontId="43" fillId="0" borderId="25" xfId="11" applyFont="1" applyFill="1" applyBorder="1"/>
    <xf numFmtId="3" fontId="43" fillId="4" borderId="25" xfId="11" applyNumberFormat="1" applyFont="1" applyFill="1" applyBorder="1" applyAlignment="1">
      <alignment horizontal="right"/>
    </xf>
    <xf numFmtId="4" fontId="41" fillId="0" borderId="26" xfId="11" applyNumberFormat="1" applyFont="1" applyFill="1" applyBorder="1"/>
    <xf numFmtId="3" fontId="43" fillId="0" borderId="26" xfId="11" applyNumberFormat="1" applyFont="1" applyFill="1" applyBorder="1" applyAlignment="1">
      <alignment horizontal="right"/>
    </xf>
    <xf numFmtId="168" fontId="43" fillId="0" borderId="26" xfId="11" applyNumberFormat="1" applyFont="1" applyFill="1" applyBorder="1" applyAlignment="1">
      <alignment horizontal="right"/>
    </xf>
    <xf numFmtId="4" fontId="43" fillId="0" borderId="26" xfId="11" applyNumberFormat="1" applyFont="1" applyFill="1" applyBorder="1" applyAlignment="1">
      <alignment horizontal="right" wrapText="1"/>
    </xf>
    <xf numFmtId="4" fontId="43" fillId="0" borderId="26" xfId="11" applyNumberFormat="1" applyFont="1" applyFill="1" applyBorder="1" applyAlignment="1">
      <alignment horizontal="right"/>
    </xf>
    <xf numFmtId="3" fontId="43" fillId="4" borderId="26" xfId="11" applyNumberFormat="1" applyFont="1" applyFill="1" applyBorder="1" applyAlignment="1">
      <alignment horizontal="right"/>
    </xf>
    <xf numFmtId="0" fontId="42" fillId="0" borderId="0" xfId="11" applyFont="1" applyAlignment="1">
      <alignment horizontal="center" vertical="center" wrapText="1"/>
    </xf>
    <xf numFmtId="0" fontId="42" fillId="0" borderId="0" xfId="11" applyFont="1" applyAlignment="1">
      <alignment horizontal="center" wrapText="1"/>
    </xf>
  </cellXfs>
  <cellStyles count="64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23</xdr:row>
      <xdr:rowOff>0</xdr:rowOff>
    </xdr:from>
    <xdr:to>
      <xdr:col>7</xdr:col>
      <xdr:colOff>2539</xdr:colOff>
      <xdr:row>23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33134</xdr:colOff>
      <xdr:row>23</xdr:row>
      <xdr:rowOff>16566</xdr:rowOff>
    </xdr:from>
    <xdr:to>
      <xdr:col>2</xdr:col>
      <xdr:colOff>213134</xdr:colOff>
      <xdr:row>24</xdr:row>
      <xdr:rowOff>14349</xdr:rowOff>
    </xdr:to>
    <xdr:sp macro="" textlink="">
      <xdr:nvSpPr>
        <xdr:cNvPr id="3" name="CuadroTexto 2"/>
        <xdr:cNvSpPr txBox="1"/>
      </xdr:nvSpPr>
      <xdr:spPr>
        <a:xfrm>
          <a:off x="1855308" y="349526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2</xdr:col>
      <xdr:colOff>33132</xdr:colOff>
      <xdr:row>32</xdr:row>
      <xdr:rowOff>0</xdr:rowOff>
    </xdr:from>
    <xdr:to>
      <xdr:col>2</xdr:col>
      <xdr:colOff>213132</xdr:colOff>
      <xdr:row>32</xdr:row>
      <xdr:rowOff>180000</xdr:rowOff>
    </xdr:to>
    <xdr:sp macro="" textlink="">
      <xdr:nvSpPr>
        <xdr:cNvPr id="4" name="CuadroTexto 3"/>
        <xdr:cNvSpPr txBox="1"/>
      </xdr:nvSpPr>
      <xdr:spPr>
        <a:xfrm>
          <a:off x="1855306" y="4870174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57981</xdr:colOff>
      <xdr:row>23</xdr:row>
      <xdr:rowOff>0</xdr:rowOff>
    </xdr:from>
    <xdr:to>
      <xdr:col>3</xdr:col>
      <xdr:colOff>237981</xdr:colOff>
      <xdr:row>23</xdr:row>
      <xdr:rowOff>180000</xdr:rowOff>
    </xdr:to>
    <xdr:sp macro="" textlink="">
      <xdr:nvSpPr>
        <xdr:cNvPr id="5" name="CuadroTexto 4"/>
        <xdr:cNvSpPr txBox="1"/>
      </xdr:nvSpPr>
      <xdr:spPr>
        <a:xfrm>
          <a:off x="2642155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4</xdr:col>
      <xdr:colOff>24849</xdr:colOff>
      <xdr:row>23</xdr:row>
      <xdr:rowOff>0</xdr:rowOff>
    </xdr:from>
    <xdr:to>
      <xdr:col>4</xdr:col>
      <xdr:colOff>204849</xdr:colOff>
      <xdr:row>23</xdr:row>
      <xdr:rowOff>180000</xdr:rowOff>
    </xdr:to>
    <xdr:sp macro="" textlink="">
      <xdr:nvSpPr>
        <xdr:cNvPr id="6" name="CuadroTexto 5"/>
        <xdr:cNvSpPr txBox="1"/>
      </xdr:nvSpPr>
      <xdr:spPr>
        <a:xfrm>
          <a:off x="342071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180000</xdr:colOff>
      <xdr:row>23</xdr:row>
      <xdr:rowOff>180000</xdr:rowOff>
    </xdr:to>
    <xdr:sp macro="" textlink="">
      <xdr:nvSpPr>
        <xdr:cNvPr id="7" name="CuadroTexto 6"/>
        <xdr:cNvSpPr txBox="1"/>
      </xdr:nvSpPr>
      <xdr:spPr>
        <a:xfrm>
          <a:off x="4157870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180000</xdr:colOff>
      <xdr:row>23</xdr:row>
      <xdr:rowOff>180000</xdr:rowOff>
    </xdr:to>
    <xdr:sp macro="" textlink="">
      <xdr:nvSpPr>
        <xdr:cNvPr id="8" name="CuadroTexto 7"/>
        <xdr:cNvSpPr txBox="1"/>
      </xdr:nvSpPr>
      <xdr:spPr>
        <a:xfrm>
          <a:off x="4895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180000</xdr:colOff>
      <xdr:row>23</xdr:row>
      <xdr:rowOff>180000</xdr:rowOff>
    </xdr:to>
    <xdr:sp macro="" textlink="">
      <xdr:nvSpPr>
        <xdr:cNvPr id="9" name="CuadroTexto 8"/>
        <xdr:cNvSpPr txBox="1"/>
      </xdr:nvSpPr>
      <xdr:spPr>
        <a:xfrm>
          <a:off x="5648739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180000</xdr:colOff>
      <xdr:row>23</xdr:row>
      <xdr:rowOff>180000</xdr:rowOff>
    </xdr:to>
    <xdr:sp macro="" textlink="">
      <xdr:nvSpPr>
        <xdr:cNvPr id="10" name="CuadroTexto 9"/>
        <xdr:cNvSpPr txBox="1"/>
      </xdr:nvSpPr>
      <xdr:spPr>
        <a:xfrm>
          <a:off x="6410739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180000</xdr:colOff>
      <xdr:row>23</xdr:row>
      <xdr:rowOff>180000</xdr:rowOff>
    </xdr:to>
    <xdr:sp macro="" textlink="">
      <xdr:nvSpPr>
        <xdr:cNvPr id="11" name="CuadroTexto 10"/>
        <xdr:cNvSpPr txBox="1"/>
      </xdr:nvSpPr>
      <xdr:spPr>
        <a:xfrm>
          <a:off x="7181022" y="46134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180000</xdr:colOff>
      <xdr:row>23</xdr:row>
      <xdr:rowOff>180000</xdr:rowOff>
    </xdr:to>
    <xdr:sp macro="" textlink="">
      <xdr:nvSpPr>
        <xdr:cNvPr id="12" name="CuadroTexto 11"/>
        <xdr:cNvSpPr txBox="1"/>
      </xdr:nvSpPr>
      <xdr:spPr>
        <a:xfrm>
          <a:off x="7943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180000</xdr:colOff>
      <xdr:row>23</xdr:row>
      <xdr:rowOff>180000</xdr:rowOff>
    </xdr:to>
    <xdr:sp macro="" textlink="">
      <xdr:nvSpPr>
        <xdr:cNvPr id="13" name="CuadroTexto 12"/>
        <xdr:cNvSpPr txBox="1"/>
      </xdr:nvSpPr>
      <xdr:spPr>
        <a:xfrm>
          <a:off x="8705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180000</xdr:colOff>
      <xdr:row>23</xdr:row>
      <xdr:rowOff>180000</xdr:rowOff>
    </xdr:to>
    <xdr:sp macro="" textlink="">
      <xdr:nvSpPr>
        <xdr:cNvPr id="14" name="CuadroTexto 13"/>
        <xdr:cNvSpPr txBox="1"/>
      </xdr:nvSpPr>
      <xdr:spPr>
        <a:xfrm>
          <a:off x="9467022" y="4803913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102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B1" sqref="B1:O1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1.28515625" style="13" bestFit="1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3.5703125" style="13" customWidth="1"/>
    <col min="16" max="16" width="13.85546875" style="13" customWidth="1"/>
    <col min="17" max="17" width="12.42578125" style="13" customWidth="1"/>
    <col min="18" max="18" width="11.85546875" style="13" customWidth="1"/>
    <col min="19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17" s="4" customFormat="1" ht="15" customHeight="1" x14ac:dyDescent="0.3">
      <c r="B1" s="106" t="s">
        <v>51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2:17" s="4" customFormat="1" ht="6.75" customHeight="1" thickBot="1" x14ac:dyDescent="0.25">
      <c r="P2" s="5"/>
    </row>
    <row r="3" spans="2:17" s="4" customFormat="1" ht="14.25" thickBot="1" x14ac:dyDescent="0.3">
      <c r="B3" s="73" t="s">
        <v>14</v>
      </c>
      <c r="C3" s="74" t="s">
        <v>1</v>
      </c>
      <c r="D3" s="74" t="s">
        <v>2</v>
      </c>
      <c r="E3" s="74" t="s">
        <v>3</v>
      </c>
      <c r="F3" s="74" t="s">
        <v>4</v>
      </c>
      <c r="G3" s="74" t="s">
        <v>5</v>
      </c>
      <c r="H3" s="74" t="s">
        <v>6</v>
      </c>
      <c r="I3" s="74" t="s">
        <v>7</v>
      </c>
      <c r="J3" s="74" t="s">
        <v>8</v>
      </c>
      <c r="K3" s="74" t="s">
        <v>9</v>
      </c>
      <c r="L3" s="74" t="s">
        <v>10</v>
      </c>
      <c r="M3" s="74" t="s">
        <v>11</v>
      </c>
      <c r="N3" s="74" t="s">
        <v>12</v>
      </c>
      <c r="O3" s="75" t="s">
        <v>13</v>
      </c>
      <c r="P3" s="5"/>
    </row>
    <row r="4" spans="2:17" s="4" customFormat="1" ht="14.25" thickBot="1" x14ac:dyDescent="0.3">
      <c r="B4" s="25" t="s">
        <v>15</v>
      </c>
      <c r="C4" s="87">
        <v>766027</v>
      </c>
      <c r="D4" s="87">
        <v>850231</v>
      </c>
      <c r="E4" s="87">
        <v>481177</v>
      </c>
      <c r="F4" s="87">
        <v>431889</v>
      </c>
      <c r="G4" s="87">
        <v>837060</v>
      </c>
      <c r="H4" s="87">
        <v>804927</v>
      </c>
      <c r="I4" s="87">
        <v>319666</v>
      </c>
      <c r="J4" s="87">
        <v>306427</v>
      </c>
      <c r="K4" s="87">
        <v>712534</v>
      </c>
      <c r="L4" s="87">
        <v>1213781</v>
      </c>
      <c r="M4" s="99">
        <v>1178494</v>
      </c>
      <c r="N4" s="87"/>
      <c r="O4" s="26">
        <f>SUM(C4:N4)</f>
        <v>7902213</v>
      </c>
      <c r="P4" s="6"/>
      <c r="Q4" s="2"/>
    </row>
    <row r="5" spans="2:17" s="4" customFormat="1" ht="14.25" thickBot="1" x14ac:dyDescent="0.3">
      <c r="B5" s="24" t="s">
        <v>16</v>
      </c>
      <c r="C5" s="87">
        <v>224296</v>
      </c>
      <c r="D5" s="87">
        <v>320759</v>
      </c>
      <c r="E5" s="87">
        <v>335282</v>
      </c>
      <c r="F5" s="87">
        <v>501993</v>
      </c>
      <c r="G5" s="87">
        <v>517375</v>
      </c>
      <c r="H5" s="87">
        <v>89721</v>
      </c>
      <c r="I5" s="87">
        <v>351179</v>
      </c>
      <c r="J5" s="87">
        <v>271843</v>
      </c>
      <c r="K5" s="87">
        <v>0</v>
      </c>
      <c r="L5" s="87">
        <v>189813</v>
      </c>
      <c r="M5" s="99">
        <v>156879</v>
      </c>
      <c r="N5" s="87"/>
      <c r="O5" s="26">
        <f>SUM(C5:N5)</f>
        <v>2959140</v>
      </c>
      <c r="P5" s="6"/>
      <c r="Q5" s="2"/>
    </row>
    <row r="6" spans="2:17" s="4" customFormat="1" ht="13.5" x14ac:dyDescent="0.25">
      <c r="B6" s="27" t="s">
        <v>17</v>
      </c>
      <c r="C6" s="87">
        <v>158346</v>
      </c>
      <c r="D6" s="87">
        <v>235737</v>
      </c>
      <c r="E6" s="87">
        <v>220211</v>
      </c>
      <c r="F6" s="87">
        <v>0</v>
      </c>
      <c r="G6" s="87">
        <v>0</v>
      </c>
      <c r="H6" s="87">
        <v>156024</v>
      </c>
      <c r="I6" s="87">
        <v>156739</v>
      </c>
      <c r="J6" s="87">
        <v>62986</v>
      </c>
      <c r="K6" s="87">
        <v>237243</v>
      </c>
      <c r="L6" s="87">
        <v>185921</v>
      </c>
      <c r="M6" s="99">
        <v>596760</v>
      </c>
      <c r="N6" s="87"/>
      <c r="O6" s="26">
        <f>SUM(C6:N6)</f>
        <v>2009967</v>
      </c>
      <c r="P6" s="7"/>
      <c r="Q6" s="8"/>
    </row>
    <row r="7" spans="2:17" s="9" customFormat="1" ht="13.5" thickBot="1" x14ac:dyDescent="0.3">
      <c r="B7" s="28" t="s">
        <v>13</v>
      </c>
      <c r="C7" s="29">
        <f t="shared" ref="C7:N7" si="0">SUM(C4:C6)</f>
        <v>1148669</v>
      </c>
      <c r="D7" s="29">
        <f t="shared" si="0"/>
        <v>1406727</v>
      </c>
      <c r="E7" s="29">
        <f t="shared" si="0"/>
        <v>1036670</v>
      </c>
      <c r="F7" s="29">
        <f t="shared" si="0"/>
        <v>933882</v>
      </c>
      <c r="G7" s="29">
        <f>SUM(G4:G6)</f>
        <v>1354435</v>
      </c>
      <c r="H7" s="29">
        <f t="shared" si="0"/>
        <v>1050672</v>
      </c>
      <c r="I7" s="29">
        <f>SUM(I4:I6)</f>
        <v>827584</v>
      </c>
      <c r="J7" s="29">
        <f t="shared" si="0"/>
        <v>641256</v>
      </c>
      <c r="K7" s="29">
        <f t="shared" si="0"/>
        <v>949777</v>
      </c>
      <c r="L7" s="96">
        <f t="shared" ref="L7" si="1">SUM(L4:L6)</f>
        <v>1589515</v>
      </c>
      <c r="M7" s="29">
        <f t="shared" si="0"/>
        <v>1932133</v>
      </c>
      <c r="N7" s="29">
        <f t="shared" si="0"/>
        <v>0</v>
      </c>
      <c r="O7" s="29">
        <f>SUM(C7:N7)</f>
        <v>12871320</v>
      </c>
      <c r="P7" s="8"/>
      <c r="Q7" s="2"/>
    </row>
    <row r="8" spans="2:17" s="4" customFormat="1" ht="13.5" customHeight="1" x14ac:dyDescent="0.25">
      <c r="B8" s="16" t="s">
        <v>18</v>
      </c>
      <c r="C8" s="17"/>
      <c r="D8" s="32"/>
      <c r="E8" s="83">
        <f t="shared" ref="E8:J8" si="2">E7-E9</f>
        <v>993094</v>
      </c>
      <c r="F8" s="83">
        <f t="shared" si="2"/>
        <v>899417</v>
      </c>
      <c r="G8" s="83">
        <f t="shared" si="2"/>
        <v>1321216</v>
      </c>
      <c r="H8" s="83">
        <f t="shared" si="2"/>
        <v>1015712</v>
      </c>
      <c r="I8" s="83">
        <f t="shared" si="2"/>
        <v>792873</v>
      </c>
      <c r="J8" s="83">
        <f t="shared" si="2"/>
        <v>604583</v>
      </c>
      <c r="K8" s="83"/>
      <c r="L8" s="83">
        <f t="shared" ref="L8" si="3">L7-L9</f>
        <v>1557076</v>
      </c>
      <c r="M8" s="32"/>
      <c r="N8" s="83"/>
      <c r="O8" s="23"/>
      <c r="Q8" s="2"/>
    </row>
    <row r="9" spans="2:17" s="4" customFormat="1" ht="13.5" x14ac:dyDescent="0.25">
      <c r="B9" s="16" t="s">
        <v>19</v>
      </c>
      <c r="C9" s="19"/>
      <c r="D9" s="33"/>
      <c r="E9" s="84">
        <v>43576</v>
      </c>
      <c r="F9" s="84">
        <v>34465</v>
      </c>
      <c r="G9" s="84">
        <v>33219</v>
      </c>
      <c r="H9" s="84">
        <v>34960</v>
      </c>
      <c r="I9" s="84">
        <v>34711</v>
      </c>
      <c r="J9" s="84">
        <v>36673</v>
      </c>
      <c r="K9" s="84"/>
      <c r="L9" s="84">
        <v>32439</v>
      </c>
      <c r="M9" s="33"/>
      <c r="N9" s="84"/>
      <c r="O9" s="32">
        <f>O7-E9-F9-G9-H9-I9-J9-L9</f>
        <v>12621277</v>
      </c>
      <c r="P9" s="2"/>
      <c r="Q9" s="10"/>
    </row>
    <row r="10" spans="2:17" s="4" customFormat="1" ht="13.5" x14ac:dyDescent="0.25">
      <c r="B10" s="16"/>
      <c r="C10" s="19"/>
      <c r="D10" s="3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32"/>
      <c r="P10" s="2"/>
      <c r="Q10" s="10"/>
    </row>
    <row r="11" spans="2:17" s="4" customFormat="1" ht="15" customHeight="1" x14ac:dyDescent="0.2">
      <c r="B11" s="105" t="s">
        <v>57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</row>
    <row r="12" spans="2:17" s="4" customFormat="1" ht="6.75" customHeight="1" thickBot="1" x14ac:dyDescent="0.3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8"/>
    </row>
    <row r="13" spans="2:17" s="4" customFormat="1" ht="13.5" x14ac:dyDescent="0.25">
      <c r="B13" s="79" t="s">
        <v>25</v>
      </c>
      <c r="C13" s="80" t="s">
        <v>1</v>
      </c>
      <c r="D13" s="80" t="s">
        <v>2</v>
      </c>
      <c r="E13" s="80" t="s">
        <v>3</v>
      </c>
      <c r="F13" s="80" t="s">
        <v>4</v>
      </c>
      <c r="G13" s="80" t="s">
        <v>5</v>
      </c>
      <c r="H13" s="80" t="s">
        <v>6</v>
      </c>
      <c r="I13" s="80" t="s">
        <v>7</v>
      </c>
      <c r="J13" s="80" t="s">
        <v>8</v>
      </c>
      <c r="K13" s="80" t="s">
        <v>9</v>
      </c>
      <c r="L13" s="80" t="s">
        <v>10</v>
      </c>
      <c r="M13" s="80" t="s">
        <v>11</v>
      </c>
      <c r="N13" s="80" t="s">
        <v>12</v>
      </c>
      <c r="O13" s="81" t="s">
        <v>13</v>
      </c>
      <c r="Q13" s="2"/>
    </row>
    <row r="14" spans="2:17" ht="13.5" x14ac:dyDescent="0.25">
      <c r="B14" s="40" t="s">
        <v>58</v>
      </c>
      <c r="C14" s="88">
        <v>0</v>
      </c>
      <c r="D14" s="88">
        <v>0</v>
      </c>
      <c r="E14" s="88">
        <v>0</v>
      </c>
      <c r="F14" s="88">
        <v>0</v>
      </c>
      <c r="G14" s="88">
        <v>85711</v>
      </c>
      <c r="H14" s="88">
        <v>51212</v>
      </c>
      <c r="I14" s="88">
        <v>155960</v>
      </c>
      <c r="J14" s="88">
        <v>102409</v>
      </c>
      <c r="K14" s="88">
        <v>29944</v>
      </c>
      <c r="L14" s="88">
        <f>34107+9865</f>
        <v>43972</v>
      </c>
      <c r="M14" s="100">
        <v>12471</v>
      </c>
      <c r="N14" s="88"/>
      <c r="O14" s="42">
        <f>SUM(C14:N14)</f>
        <v>481679</v>
      </c>
      <c r="P14" s="8"/>
      <c r="Q14" s="2"/>
    </row>
    <row r="15" spans="2:17" ht="14.25" thickBot="1" x14ac:dyDescent="0.3">
      <c r="B15" s="38" t="s">
        <v>13</v>
      </c>
      <c r="C15" s="94">
        <f t="shared" ref="C15:N15" si="4">SUM(C14:C14)</f>
        <v>0</v>
      </c>
      <c r="D15" s="95">
        <f t="shared" si="4"/>
        <v>0</v>
      </c>
      <c r="E15" s="95">
        <f t="shared" si="4"/>
        <v>0</v>
      </c>
      <c r="F15" s="95">
        <f t="shared" si="4"/>
        <v>0</v>
      </c>
      <c r="G15" s="95">
        <f t="shared" si="4"/>
        <v>85711</v>
      </c>
      <c r="H15" s="95">
        <f t="shared" si="4"/>
        <v>51212</v>
      </c>
      <c r="I15" s="95">
        <f t="shared" si="4"/>
        <v>155960</v>
      </c>
      <c r="J15" s="95">
        <f t="shared" si="4"/>
        <v>102409</v>
      </c>
      <c r="K15" s="95">
        <f t="shared" si="4"/>
        <v>29944</v>
      </c>
      <c r="L15" s="95">
        <f t="shared" si="4"/>
        <v>43972</v>
      </c>
      <c r="M15" s="95">
        <f t="shared" si="4"/>
        <v>12471</v>
      </c>
      <c r="N15" s="95">
        <f t="shared" si="4"/>
        <v>0</v>
      </c>
      <c r="O15" s="42">
        <f>SUM(C15:N15)</f>
        <v>481679</v>
      </c>
    </row>
    <row r="16" spans="2:17" s="4" customFormat="1" ht="13.5" x14ac:dyDescent="0.25">
      <c r="B16" s="39" t="s">
        <v>19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2:43" s="4" customFormat="1" ht="13.5" x14ac:dyDescent="0.25">
      <c r="B17" s="39" t="s">
        <v>18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2:43" s="4" customFormat="1" ht="15" customHeight="1" x14ac:dyDescent="0.2">
      <c r="B18" s="105" t="s">
        <v>52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spans="2:43" s="4" customFormat="1" ht="4.5" customHeight="1" thickBot="1" x14ac:dyDescent="0.3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2:43" s="4" customFormat="1" ht="13.5" x14ac:dyDescent="0.25">
      <c r="B20" s="76" t="s">
        <v>14</v>
      </c>
      <c r="C20" s="77" t="s">
        <v>1</v>
      </c>
      <c r="D20" s="77" t="s">
        <v>2</v>
      </c>
      <c r="E20" s="77" t="s">
        <v>3</v>
      </c>
      <c r="F20" s="77" t="s">
        <v>4</v>
      </c>
      <c r="G20" s="77" t="s">
        <v>5</v>
      </c>
      <c r="H20" s="77" t="s">
        <v>6</v>
      </c>
      <c r="I20" s="77" t="s">
        <v>7</v>
      </c>
      <c r="J20" s="77" t="s">
        <v>8</v>
      </c>
      <c r="K20" s="77" t="s">
        <v>9</v>
      </c>
      <c r="L20" s="77" t="s">
        <v>10</v>
      </c>
      <c r="M20" s="77" t="s">
        <v>11</v>
      </c>
      <c r="N20" s="77" t="s">
        <v>12</v>
      </c>
      <c r="O20" s="78" t="s">
        <v>13</v>
      </c>
      <c r="P20" s="5"/>
    </row>
    <row r="21" spans="2:43" s="4" customFormat="1" ht="40.5" customHeight="1" x14ac:dyDescent="0.25">
      <c r="B21" s="34" t="s">
        <v>20</v>
      </c>
      <c r="C21" s="35">
        <v>165000</v>
      </c>
      <c r="D21" s="92">
        <v>165000</v>
      </c>
      <c r="E21" s="92">
        <v>165000</v>
      </c>
      <c r="F21" s="92">
        <v>165000</v>
      </c>
      <c r="G21" s="92">
        <v>165000</v>
      </c>
      <c r="H21" s="92">
        <v>165000</v>
      </c>
      <c r="I21" s="92">
        <v>165000</v>
      </c>
      <c r="J21" s="92">
        <v>165000</v>
      </c>
      <c r="K21" s="92">
        <v>165000</v>
      </c>
      <c r="L21" s="92">
        <v>165000</v>
      </c>
      <c r="M21" s="92">
        <v>165000</v>
      </c>
      <c r="N21" s="86"/>
      <c r="O21" s="36">
        <f>SUM(C21:N21)</f>
        <v>1815000</v>
      </c>
      <c r="P21" s="11"/>
    </row>
    <row r="22" spans="2:43" s="4" customFormat="1" ht="40.5" customHeight="1" x14ac:dyDescent="0.25">
      <c r="B22" s="34" t="s">
        <v>21</v>
      </c>
      <c r="C22" s="35">
        <v>20000</v>
      </c>
      <c r="D22" s="92">
        <v>20000</v>
      </c>
      <c r="E22" s="92">
        <v>20000</v>
      </c>
      <c r="F22" s="92">
        <v>20000</v>
      </c>
      <c r="G22" s="92">
        <v>20000</v>
      </c>
      <c r="H22" s="92">
        <v>20000</v>
      </c>
      <c r="I22" s="92">
        <v>20000</v>
      </c>
      <c r="J22" s="92">
        <v>20000</v>
      </c>
      <c r="K22" s="92">
        <v>20000</v>
      </c>
      <c r="L22" s="92">
        <v>20000</v>
      </c>
      <c r="M22" s="92">
        <v>20000</v>
      </c>
      <c r="N22" s="86"/>
      <c r="O22" s="36">
        <f>SUM(C22:N22)</f>
        <v>220000</v>
      </c>
      <c r="P22" s="11"/>
    </row>
    <row r="23" spans="2:43" s="4" customFormat="1" ht="40.5" x14ac:dyDescent="0.25">
      <c r="B23" s="37" t="s">
        <v>22</v>
      </c>
      <c r="C23" s="35">
        <v>1000</v>
      </c>
      <c r="D23" s="92">
        <v>1000</v>
      </c>
      <c r="E23" s="92">
        <v>1000</v>
      </c>
      <c r="F23" s="92">
        <v>1000</v>
      </c>
      <c r="G23" s="92">
        <v>1000</v>
      </c>
      <c r="H23" s="92">
        <v>1000</v>
      </c>
      <c r="I23" s="92">
        <v>1000</v>
      </c>
      <c r="J23" s="92">
        <v>1000</v>
      </c>
      <c r="K23" s="92">
        <v>1000</v>
      </c>
      <c r="L23" s="92">
        <v>1000</v>
      </c>
      <c r="M23" s="92">
        <v>1000</v>
      </c>
      <c r="N23" s="86"/>
      <c r="O23" s="36">
        <f>SUM(C23:N23)</f>
        <v>11000</v>
      </c>
      <c r="P23" s="11"/>
    </row>
    <row r="24" spans="2:43" s="4" customFormat="1" ht="14.25" thickBot="1" x14ac:dyDescent="0.3">
      <c r="B24" s="38" t="s">
        <v>13</v>
      </c>
      <c r="C24" s="29">
        <f t="shared" ref="C24:N24" si="5">SUM(C21:C23)</f>
        <v>186000</v>
      </c>
      <c r="D24" s="29">
        <f t="shared" si="5"/>
        <v>186000</v>
      </c>
      <c r="E24" s="29">
        <f>SUM(E21:E23)</f>
        <v>186000</v>
      </c>
      <c r="F24" s="29">
        <f t="shared" si="5"/>
        <v>186000</v>
      </c>
      <c r="G24" s="29">
        <f t="shared" si="5"/>
        <v>186000</v>
      </c>
      <c r="H24" s="29">
        <f>SUM(H21:H23)</f>
        <v>186000</v>
      </c>
      <c r="I24" s="29">
        <f t="shared" si="5"/>
        <v>186000</v>
      </c>
      <c r="J24" s="29">
        <f t="shared" si="5"/>
        <v>186000</v>
      </c>
      <c r="K24" s="29">
        <f t="shared" si="5"/>
        <v>186000</v>
      </c>
      <c r="L24" s="29">
        <f t="shared" si="5"/>
        <v>186000</v>
      </c>
      <c r="M24" s="29">
        <f t="shared" si="5"/>
        <v>186000</v>
      </c>
      <c r="N24" s="29">
        <f t="shared" si="5"/>
        <v>0</v>
      </c>
      <c r="O24" s="36">
        <f>SUM(C24:N24)</f>
        <v>2046000</v>
      </c>
      <c r="P24" s="11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2:43" s="4" customFormat="1" ht="13.5" x14ac:dyDescent="0.25">
      <c r="B25" s="39" t="s">
        <v>18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18"/>
    </row>
    <row r="26" spans="2:43" s="12" customFormat="1" ht="13.5" x14ac:dyDescent="0.25">
      <c r="B26" s="39" t="s">
        <v>23</v>
      </c>
      <c r="C26" s="18"/>
      <c r="D26" s="18"/>
      <c r="E26" s="18"/>
      <c r="F26" s="18"/>
      <c r="G26" s="18"/>
      <c r="H26" s="18"/>
      <c r="I26" s="18"/>
      <c r="J26" s="17"/>
      <c r="K26" s="17"/>
      <c r="L26" s="17"/>
      <c r="M26" s="21"/>
      <c r="N26" s="21"/>
      <c r="O26" s="18"/>
    </row>
    <row r="27" spans="2:43" s="12" customFormat="1" ht="13.5" x14ac:dyDescent="0.25">
      <c r="B27" s="39" t="s">
        <v>24</v>
      </c>
      <c r="C27" s="18"/>
      <c r="D27" s="18"/>
      <c r="E27" s="18"/>
      <c r="F27" s="18"/>
      <c r="G27" s="18"/>
      <c r="H27" s="18"/>
      <c r="I27" s="18"/>
      <c r="J27" s="17"/>
      <c r="K27" s="21"/>
      <c r="L27" s="18"/>
      <c r="M27" s="18"/>
      <c r="N27" s="18"/>
      <c r="O27" s="18"/>
    </row>
    <row r="28" spans="2:43" s="4" customFormat="1" ht="5.25" customHeight="1" x14ac:dyDescent="0.25">
      <c r="B28" s="1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2:43" s="4" customFormat="1" ht="15" customHeight="1" x14ac:dyDescent="0.2">
      <c r="B29" s="105" t="s">
        <v>53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2:43" s="4" customFormat="1" ht="6.75" customHeight="1" thickBot="1" x14ac:dyDescent="0.3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8"/>
    </row>
    <row r="31" spans="2:43" s="4" customFormat="1" ht="13.5" x14ac:dyDescent="0.25">
      <c r="B31" s="79" t="s">
        <v>25</v>
      </c>
      <c r="C31" s="80" t="s">
        <v>1</v>
      </c>
      <c r="D31" s="80" t="s">
        <v>2</v>
      </c>
      <c r="E31" s="80" t="s">
        <v>3</v>
      </c>
      <c r="F31" s="80" t="s">
        <v>4</v>
      </c>
      <c r="G31" s="80" t="s">
        <v>5</v>
      </c>
      <c r="H31" s="80" t="s">
        <v>6</v>
      </c>
      <c r="I31" s="80" t="s">
        <v>7</v>
      </c>
      <c r="J31" s="80" t="s">
        <v>8</v>
      </c>
      <c r="K31" s="80" t="s">
        <v>9</v>
      </c>
      <c r="L31" s="80" t="s">
        <v>10</v>
      </c>
      <c r="M31" s="80" t="s">
        <v>11</v>
      </c>
      <c r="N31" s="80" t="s">
        <v>12</v>
      </c>
      <c r="O31" s="81" t="s">
        <v>13</v>
      </c>
      <c r="Q31" s="2"/>
    </row>
    <row r="32" spans="2:43" ht="13.5" x14ac:dyDescent="0.25">
      <c r="B32" s="40" t="s">
        <v>26</v>
      </c>
      <c r="C32" s="88">
        <v>21119</v>
      </c>
      <c r="D32" s="91">
        <v>30703</v>
      </c>
      <c r="E32" s="93">
        <v>24686</v>
      </c>
      <c r="F32" s="88">
        <v>30703</v>
      </c>
      <c r="G32" s="88">
        <v>23539</v>
      </c>
      <c r="H32" s="88">
        <v>24670</v>
      </c>
      <c r="I32" s="88">
        <v>30891</v>
      </c>
      <c r="J32" s="88">
        <v>24732</v>
      </c>
      <c r="K32" s="88">
        <v>26761</v>
      </c>
      <c r="L32" s="88">
        <v>18409</v>
      </c>
      <c r="M32" s="101">
        <v>6195</v>
      </c>
      <c r="N32" s="88"/>
      <c r="O32" s="42">
        <f>SUM(C32:N32)</f>
        <v>262408</v>
      </c>
      <c r="P32" s="8"/>
      <c r="Q32" s="2"/>
    </row>
    <row r="33" spans="2:16" ht="14.25" thickBot="1" x14ac:dyDescent="0.3">
      <c r="B33" s="38" t="s">
        <v>13</v>
      </c>
      <c r="C33" s="43">
        <f t="shared" ref="C33:N33" si="6">SUM(C32:C32)</f>
        <v>21119</v>
      </c>
      <c r="D33" s="43">
        <f t="shared" si="6"/>
        <v>30703</v>
      </c>
      <c r="E33" s="43">
        <f t="shared" si="6"/>
        <v>24686</v>
      </c>
      <c r="F33" s="43">
        <f t="shared" si="6"/>
        <v>30703</v>
      </c>
      <c r="G33" s="43">
        <f t="shared" si="6"/>
        <v>23539</v>
      </c>
      <c r="H33" s="43">
        <f t="shared" si="6"/>
        <v>24670</v>
      </c>
      <c r="I33" s="43">
        <f t="shared" si="6"/>
        <v>30891</v>
      </c>
      <c r="J33" s="43">
        <f t="shared" si="6"/>
        <v>24732</v>
      </c>
      <c r="K33" s="43">
        <f t="shared" si="6"/>
        <v>26761</v>
      </c>
      <c r="L33" s="43">
        <f t="shared" si="6"/>
        <v>18409</v>
      </c>
      <c r="M33" s="43">
        <f t="shared" si="6"/>
        <v>6195</v>
      </c>
      <c r="N33" s="43">
        <f t="shared" si="6"/>
        <v>0</v>
      </c>
      <c r="O33" s="42">
        <f>SUM(C33:N33)</f>
        <v>262408</v>
      </c>
    </row>
    <row r="34" spans="2:16" s="4" customFormat="1" ht="13.5" x14ac:dyDescent="0.25">
      <c r="B34" s="39" t="s">
        <v>19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6" s="4" customFormat="1" ht="13.5" x14ac:dyDescent="0.25">
      <c r="B35" s="39" t="s">
        <v>18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2:16" s="4" customFormat="1" ht="15" customHeight="1" x14ac:dyDescent="0.2">
      <c r="B36" s="105" t="s">
        <v>54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2:16" s="4" customFormat="1" ht="4.5" customHeight="1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6" s="4" customFormat="1" ht="13.5" x14ac:dyDescent="0.25">
      <c r="B38" s="79" t="s">
        <v>25</v>
      </c>
      <c r="C38" s="80" t="s">
        <v>1</v>
      </c>
      <c r="D38" s="80" t="s">
        <v>2</v>
      </c>
      <c r="E38" s="80" t="s">
        <v>3</v>
      </c>
      <c r="F38" s="80" t="s">
        <v>4</v>
      </c>
      <c r="G38" s="80" t="s">
        <v>5</v>
      </c>
      <c r="H38" s="80" t="s">
        <v>6</v>
      </c>
      <c r="I38" s="80" t="s">
        <v>7</v>
      </c>
      <c r="J38" s="80" t="s">
        <v>8</v>
      </c>
      <c r="K38" s="80" t="s">
        <v>9</v>
      </c>
      <c r="L38" s="80" t="s">
        <v>10</v>
      </c>
      <c r="M38" s="80" t="s">
        <v>11</v>
      </c>
      <c r="N38" s="80" t="s">
        <v>12</v>
      </c>
      <c r="O38" s="81" t="s">
        <v>13</v>
      </c>
    </row>
    <row r="39" spans="2:16" s="5" customFormat="1" ht="14.25" customHeight="1" x14ac:dyDescent="0.25">
      <c r="B39" s="24" t="s">
        <v>27</v>
      </c>
      <c r="C39" s="89">
        <v>924</v>
      </c>
      <c r="D39" s="89">
        <v>157</v>
      </c>
      <c r="E39" s="89">
        <v>0</v>
      </c>
      <c r="F39" s="89">
        <v>0</v>
      </c>
      <c r="G39" s="89">
        <v>349</v>
      </c>
      <c r="H39" s="89">
        <v>0</v>
      </c>
      <c r="I39" s="89">
        <v>0</v>
      </c>
      <c r="J39" s="89">
        <v>312</v>
      </c>
      <c r="K39" s="89">
        <v>0</v>
      </c>
      <c r="L39" s="89">
        <v>0</v>
      </c>
      <c r="M39" s="102">
        <v>0</v>
      </c>
      <c r="N39" s="89"/>
      <c r="O39" s="44">
        <f>SUM(C39:N39)</f>
        <v>1742</v>
      </c>
      <c r="P39" s="70"/>
    </row>
    <row r="40" spans="2:16" s="5" customFormat="1" ht="14.25" customHeight="1" x14ac:dyDescent="0.25">
      <c r="B40" s="24" t="s">
        <v>28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2</v>
      </c>
      <c r="I40" s="89">
        <v>0</v>
      </c>
      <c r="J40" s="89">
        <v>0</v>
      </c>
      <c r="K40" s="89">
        <v>99</v>
      </c>
      <c r="L40" s="89">
        <v>0</v>
      </c>
      <c r="M40" s="102">
        <v>0</v>
      </c>
      <c r="N40" s="89"/>
      <c r="O40" s="44">
        <f>SUM(C40:N40)</f>
        <v>101</v>
      </c>
    </row>
    <row r="41" spans="2:16" s="5" customFormat="1" ht="13.5" x14ac:dyDescent="0.25">
      <c r="B41" s="24" t="s">
        <v>44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102">
        <v>0</v>
      </c>
      <c r="N41" s="89"/>
      <c r="O41" s="44">
        <f t="shared" ref="O41:O54" si="7">SUM(C41:N41)</f>
        <v>0</v>
      </c>
    </row>
    <row r="42" spans="2:16" s="14" customFormat="1" ht="13.5" x14ac:dyDescent="0.25">
      <c r="B42" s="45" t="s">
        <v>45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9">
        <v>0</v>
      </c>
      <c r="J42" s="89">
        <v>20178</v>
      </c>
      <c r="K42" s="89">
        <f>29129+26033</f>
        <v>55162</v>
      </c>
      <c r="L42" s="89">
        <v>27613</v>
      </c>
      <c r="M42" s="103">
        <v>28101</v>
      </c>
      <c r="N42" s="88"/>
      <c r="O42" s="44">
        <f t="shared" si="7"/>
        <v>131054</v>
      </c>
    </row>
    <row r="43" spans="2:16" s="3" customFormat="1" ht="13.5" x14ac:dyDescent="0.25">
      <c r="B43" s="45" t="s">
        <v>46</v>
      </c>
      <c r="C43" s="88">
        <v>0</v>
      </c>
      <c r="D43" s="88">
        <v>28197</v>
      </c>
      <c r="E43" s="88">
        <v>0</v>
      </c>
      <c r="F43" s="88">
        <v>0</v>
      </c>
      <c r="G43" s="88">
        <v>0</v>
      </c>
      <c r="H43" s="88">
        <v>0</v>
      </c>
      <c r="I43" s="89">
        <v>0</v>
      </c>
      <c r="J43" s="89">
        <v>0</v>
      </c>
      <c r="K43" s="89">
        <v>0</v>
      </c>
      <c r="L43" s="89">
        <v>0</v>
      </c>
      <c r="M43" s="102">
        <v>0</v>
      </c>
      <c r="N43" s="88"/>
      <c r="O43" s="44">
        <f t="shared" si="7"/>
        <v>28197</v>
      </c>
    </row>
    <row r="44" spans="2:16" s="3" customFormat="1" ht="13.5" x14ac:dyDescent="0.25">
      <c r="B44" s="45" t="s">
        <v>47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9">
        <v>0</v>
      </c>
      <c r="J44" s="89">
        <v>0</v>
      </c>
      <c r="K44" s="89">
        <v>0</v>
      </c>
      <c r="L44" s="89">
        <v>0</v>
      </c>
      <c r="M44" s="102">
        <v>0</v>
      </c>
      <c r="N44" s="89"/>
      <c r="O44" s="44">
        <f t="shared" si="7"/>
        <v>0</v>
      </c>
    </row>
    <row r="45" spans="2:16" s="3" customFormat="1" ht="13.5" x14ac:dyDescent="0.25">
      <c r="B45" s="46" t="s">
        <v>43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89">
        <v>0</v>
      </c>
      <c r="J45" s="89">
        <v>0</v>
      </c>
      <c r="K45" s="89">
        <v>0</v>
      </c>
      <c r="L45" s="89">
        <v>0</v>
      </c>
      <c r="M45" s="102">
        <v>0</v>
      </c>
      <c r="N45" s="89"/>
      <c r="O45" s="44">
        <f t="shared" si="7"/>
        <v>0</v>
      </c>
    </row>
    <row r="46" spans="2:16" s="3" customFormat="1" ht="13.5" x14ac:dyDescent="0.25">
      <c r="B46" s="48" t="s">
        <v>41</v>
      </c>
      <c r="C46" s="47">
        <v>0</v>
      </c>
      <c r="D46" s="47">
        <v>0</v>
      </c>
      <c r="E46" s="47">
        <v>12000</v>
      </c>
      <c r="F46" s="47">
        <v>0</v>
      </c>
      <c r="G46" s="47">
        <v>0</v>
      </c>
      <c r="H46" s="47">
        <v>0</v>
      </c>
      <c r="I46" s="89">
        <v>0</v>
      </c>
      <c r="J46" s="89">
        <v>0</v>
      </c>
      <c r="K46" s="89">
        <v>0</v>
      </c>
      <c r="L46" s="89">
        <v>0</v>
      </c>
      <c r="M46" s="102">
        <v>0</v>
      </c>
      <c r="N46" s="89"/>
      <c r="O46" s="44">
        <f t="shared" si="7"/>
        <v>12000</v>
      </c>
    </row>
    <row r="47" spans="2:16" s="3" customFormat="1" ht="13.5" x14ac:dyDescent="0.25">
      <c r="B47" s="48" t="s">
        <v>42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89">
        <v>0</v>
      </c>
      <c r="J47" s="89">
        <v>0</v>
      </c>
      <c r="K47" s="89">
        <v>0</v>
      </c>
      <c r="L47" s="89">
        <v>0</v>
      </c>
      <c r="M47" s="102">
        <v>0</v>
      </c>
      <c r="N47" s="89"/>
      <c r="O47" s="44">
        <f t="shared" si="7"/>
        <v>0</v>
      </c>
    </row>
    <row r="48" spans="2:16" s="4" customFormat="1" ht="13.5" x14ac:dyDescent="0.25">
      <c r="B48" s="49" t="s">
        <v>29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89">
        <v>0</v>
      </c>
      <c r="J48" s="89">
        <v>0</v>
      </c>
      <c r="K48" s="89">
        <v>0</v>
      </c>
      <c r="L48" s="89">
        <v>0</v>
      </c>
      <c r="M48" s="102">
        <v>0</v>
      </c>
      <c r="N48" s="89"/>
      <c r="O48" s="44">
        <f t="shared" si="7"/>
        <v>0</v>
      </c>
    </row>
    <row r="49" spans="2:17" s="5" customFormat="1" ht="14.25" customHeight="1" x14ac:dyDescent="0.25">
      <c r="B49" s="46" t="s">
        <v>30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102">
        <v>0</v>
      </c>
      <c r="N49" s="89"/>
      <c r="O49" s="44">
        <f t="shared" si="7"/>
        <v>0</v>
      </c>
    </row>
    <row r="50" spans="2:17" s="4" customFormat="1" ht="14.25" customHeight="1" x14ac:dyDescent="0.25">
      <c r="B50" s="50" t="s">
        <v>31</v>
      </c>
      <c r="C50" s="51">
        <f>SUM(C51:C53)</f>
        <v>41650</v>
      </c>
      <c r="D50" s="51">
        <f t="shared" ref="D50" si="8">SUM(D51:D53)</f>
        <v>32101</v>
      </c>
      <c r="E50" s="51">
        <f t="shared" ref="E50:N50" si="9">SUM(E51:E53)</f>
        <v>32570</v>
      </c>
      <c r="F50" s="51">
        <f t="shared" si="9"/>
        <v>40260</v>
      </c>
      <c r="G50" s="51">
        <f t="shared" si="9"/>
        <v>31255</v>
      </c>
      <c r="H50" s="51">
        <f t="shared" si="9"/>
        <v>48196</v>
      </c>
      <c r="I50" s="51">
        <f t="shared" si="9"/>
        <v>33063</v>
      </c>
      <c r="J50" s="51">
        <f t="shared" si="9"/>
        <v>45185</v>
      </c>
      <c r="K50" s="51">
        <f t="shared" si="9"/>
        <v>22726</v>
      </c>
      <c r="L50" s="51">
        <f t="shared" si="9"/>
        <v>14973</v>
      </c>
      <c r="M50" s="51">
        <f t="shared" si="9"/>
        <v>16767</v>
      </c>
      <c r="N50" s="51">
        <f t="shared" si="9"/>
        <v>0</v>
      </c>
      <c r="O50" s="44">
        <f t="shared" si="7"/>
        <v>358746</v>
      </c>
    </row>
    <row r="51" spans="2:17" s="4" customFormat="1" ht="14.25" customHeight="1" x14ac:dyDescent="0.25">
      <c r="B51" s="52" t="s">
        <v>37</v>
      </c>
      <c r="C51" s="41">
        <v>0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103">
        <v>0</v>
      </c>
      <c r="N51" s="88"/>
      <c r="O51" s="44">
        <f t="shared" si="7"/>
        <v>0</v>
      </c>
      <c r="P51" s="70"/>
      <c r="Q51" s="2"/>
    </row>
    <row r="52" spans="2:17" s="4" customFormat="1" ht="14.25" customHeight="1" x14ac:dyDescent="0.25">
      <c r="B52" s="52" t="s">
        <v>50</v>
      </c>
      <c r="C52" s="88">
        <v>41650</v>
      </c>
      <c r="D52" s="88">
        <v>32101</v>
      </c>
      <c r="E52" s="88">
        <v>32570</v>
      </c>
      <c r="F52" s="88">
        <v>40260</v>
      </c>
      <c r="G52" s="88">
        <v>31255</v>
      </c>
      <c r="H52" s="88">
        <v>48196</v>
      </c>
      <c r="I52" s="88">
        <v>33063</v>
      </c>
      <c r="J52" s="88">
        <v>45185</v>
      </c>
      <c r="K52" s="88">
        <v>22726</v>
      </c>
      <c r="L52" s="88">
        <v>14973</v>
      </c>
      <c r="M52" s="103">
        <v>16767</v>
      </c>
      <c r="N52" s="88"/>
      <c r="O52" s="44">
        <f t="shared" si="7"/>
        <v>358746</v>
      </c>
      <c r="P52" s="70"/>
      <c r="Q52" s="2"/>
    </row>
    <row r="53" spans="2:17" s="4" customFormat="1" ht="14.25" customHeight="1" x14ac:dyDescent="0.25">
      <c r="B53" s="52" t="s">
        <v>49</v>
      </c>
      <c r="C53" s="41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103">
        <v>0</v>
      </c>
      <c r="N53" s="88"/>
      <c r="O53" s="44">
        <f t="shared" si="7"/>
        <v>0</v>
      </c>
    </row>
    <row r="54" spans="2:17" s="4" customFormat="1" ht="15" customHeight="1" thickBot="1" x14ac:dyDescent="0.3">
      <c r="B54" s="38" t="s">
        <v>13</v>
      </c>
      <c r="C54" s="43">
        <f>C39+C40+C41+C42+C43+C44+C45+C46+C47+C48+C50</f>
        <v>42574</v>
      </c>
      <c r="D54" s="43">
        <f t="shared" ref="D54:J54" si="10">D39+D40+D41+D42+D43+D44+D45+D46+D47+D48+D50</f>
        <v>60455</v>
      </c>
      <c r="E54" s="68">
        <f>E39+E40+E41+E42+E43+E44+E45+E46+E47+E48+E50</f>
        <v>44570</v>
      </c>
      <c r="F54" s="43">
        <f t="shared" si="10"/>
        <v>40260</v>
      </c>
      <c r="G54" s="43">
        <f>G39+G40+G41+G42+G43+G44+G45+G46+G47+G48+G50</f>
        <v>31604</v>
      </c>
      <c r="H54" s="43">
        <f t="shared" si="10"/>
        <v>48198</v>
      </c>
      <c r="I54" s="43">
        <f t="shared" si="10"/>
        <v>33063</v>
      </c>
      <c r="J54" s="43">
        <f t="shared" si="10"/>
        <v>65675</v>
      </c>
      <c r="K54" s="43">
        <f>K39+K40+K41+K42+K43+K44+K45+K46+K47+K48+K50</f>
        <v>77987</v>
      </c>
      <c r="L54" s="43">
        <f t="shared" ref="L54:N54" si="11">L39+L40+L41+L42+L43+L44+L45+L46+L47+L48+L50</f>
        <v>42586</v>
      </c>
      <c r="M54" s="43">
        <f t="shared" si="11"/>
        <v>44868</v>
      </c>
      <c r="N54" s="43">
        <f t="shared" si="11"/>
        <v>0</v>
      </c>
      <c r="O54" s="44">
        <f t="shared" si="7"/>
        <v>531840</v>
      </c>
      <c r="P54" s="5"/>
    </row>
    <row r="55" spans="2:17" s="4" customFormat="1" ht="13.5" x14ac:dyDescent="0.25">
      <c r="B55" s="39" t="s">
        <v>19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31"/>
    </row>
    <row r="56" spans="2:17" s="4" customFormat="1" ht="5.25" customHeight="1" x14ac:dyDescent="0.25">
      <c r="B56" s="3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31"/>
    </row>
    <row r="57" spans="2:17" s="4" customFormat="1" ht="15" customHeight="1" x14ac:dyDescent="0.2">
      <c r="B57" s="105" t="s">
        <v>55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2:17" s="4" customFormat="1" ht="4.5" customHeight="1" thickBot="1" x14ac:dyDescent="0.3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8"/>
    </row>
    <row r="59" spans="2:17" s="4" customFormat="1" ht="13.5" x14ac:dyDescent="0.25">
      <c r="B59" s="79" t="s">
        <v>25</v>
      </c>
      <c r="C59" s="80" t="s">
        <v>1</v>
      </c>
      <c r="D59" s="80" t="s">
        <v>2</v>
      </c>
      <c r="E59" s="80" t="s">
        <v>3</v>
      </c>
      <c r="F59" s="80" t="s">
        <v>4</v>
      </c>
      <c r="G59" s="80" t="s">
        <v>5</v>
      </c>
      <c r="H59" s="80" t="s">
        <v>6</v>
      </c>
      <c r="I59" s="80" t="s">
        <v>7</v>
      </c>
      <c r="J59" s="80" t="s">
        <v>8</v>
      </c>
      <c r="K59" s="80" t="s">
        <v>9</v>
      </c>
      <c r="L59" s="80" t="s">
        <v>10</v>
      </c>
      <c r="M59" s="80" t="s">
        <v>11</v>
      </c>
      <c r="N59" s="80" t="s">
        <v>12</v>
      </c>
      <c r="O59" s="81" t="s">
        <v>13</v>
      </c>
    </row>
    <row r="60" spans="2:17" s="4" customFormat="1" ht="13.5" x14ac:dyDescent="0.25">
      <c r="B60" s="46" t="s">
        <v>32</v>
      </c>
      <c r="C60" s="88">
        <v>4343</v>
      </c>
      <c r="D60" s="88">
        <v>43</v>
      </c>
      <c r="E60" s="88">
        <v>21</v>
      </c>
      <c r="F60" s="88">
        <v>26</v>
      </c>
      <c r="G60" s="88">
        <v>562</v>
      </c>
      <c r="H60" s="88">
        <v>143</v>
      </c>
      <c r="I60" s="88">
        <v>487</v>
      </c>
      <c r="J60" s="88">
        <v>74</v>
      </c>
      <c r="K60" s="88">
        <v>71</v>
      </c>
      <c r="L60" s="88">
        <v>52</v>
      </c>
      <c r="M60" s="103">
        <v>62</v>
      </c>
      <c r="N60" s="88"/>
      <c r="O60" s="44">
        <f t="shared" ref="O60:O73" si="12">SUM(C60:N60)</f>
        <v>5884</v>
      </c>
      <c r="P60" s="70"/>
    </row>
    <row r="61" spans="2:17" s="4" customFormat="1" ht="13.5" x14ac:dyDescent="0.25">
      <c r="B61" s="46" t="s">
        <v>33</v>
      </c>
      <c r="C61" s="88">
        <v>0</v>
      </c>
      <c r="D61" s="88">
        <v>4148</v>
      </c>
      <c r="E61" s="88">
        <v>6061</v>
      </c>
      <c r="F61" s="88">
        <v>4392</v>
      </c>
      <c r="G61" s="88">
        <v>5050</v>
      </c>
      <c r="H61" s="88">
        <v>3512</v>
      </c>
      <c r="I61" s="88">
        <v>5570</v>
      </c>
      <c r="J61" s="88">
        <v>7477</v>
      </c>
      <c r="K61" s="88">
        <v>6496</v>
      </c>
      <c r="L61" s="88">
        <v>4638</v>
      </c>
      <c r="M61" s="103">
        <v>5177</v>
      </c>
      <c r="N61" s="88"/>
      <c r="O61" s="44">
        <f t="shared" si="12"/>
        <v>52521</v>
      </c>
      <c r="P61" s="70"/>
    </row>
    <row r="62" spans="2:17" s="4" customFormat="1" ht="13.5" x14ac:dyDescent="0.25">
      <c r="B62" s="45" t="s">
        <v>46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88">
        <v>0</v>
      </c>
      <c r="I62" s="88">
        <v>0</v>
      </c>
      <c r="J62" s="47">
        <v>0</v>
      </c>
      <c r="K62" s="47">
        <v>0</v>
      </c>
      <c r="L62" s="47">
        <v>0</v>
      </c>
      <c r="M62" s="47">
        <v>0</v>
      </c>
      <c r="N62" s="47"/>
      <c r="O62" s="44">
        <f>SUM(C62:N62)</f>
        <v>0</v>
      </c>
    </row>
    <row r="63" spans="2:17" s="4" customFormat="1" ht="13.5" x14ac:dyDescent="0.25">
      <c r="B63" s="97" t="s">
        <v>59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88">
        <v>0</v>
      </c>
      <c r="I63" s="88">
        <v>0</v>
      </c>
      <c r="J63" s="47">
        <v>0</v>
      </c>
      <c r="K63" s="47">
        <v>0</v>
      </c>
      <c r="L63" s="47">
        <v>12110</v>
      </c>
      <c r="M63" s="47">
        <v>0</v>
      </c>
      <c r="N63" s="47"/>
      <c r="O63" s="44">
        <f t="shared" si="12"/>
        <v>12110</v>
      </c>
    </row>
    <row r="64" spans="2:17" s="5" customFormat="1" ht="13.5" x14ac:dyDescent="0.25">
      <c r="B64" s="48" t="s">
        <v>41</v>
      </c>
      <c r="C64" s="54">
        <v>545</v>
      </c>
      <c r="D64" s="54">
        <v>1434</v>
      </c>
      <c r="E64" s="54">
        <v>1089</v>
      </c>
      <c r="F64" s="54">
        <v>731</v>
      </c>
      <c r="G64" s="54">
        <v>1011</v>
      </c>
      <c r="H64" s="54">
        <v>869</v>
      </c>
      <c r="I64" s="47">
        <v>906</v>
      </c>
      <c r="J64" s="47">
        <v>1820</v>
      </c>
      <c r="K64" s="47">
        <v>1781</v>
      </c>
      <c r="L64" s="47">
        <v>838</v>
      </c>
      <c r="M64" s="47">
        <v>1519</v>
      </c>
      <c r="N64" s="47"/>
      <c r="O64" s="44">
        <f t="shared" ref="O64" si="13">SUM(C64:N64)</f>
        <v>12543</v>
      </c>
    </row>
    <row r="65" spans="2:21" s="5" customFormat="1" ht="13.5" x14ac:dyDescent="0.25">
      <c r="B65" s="48" t="s">
        <v>42</v>
      </c>
      <c r="C65" s="54">
        <v>365</v>
      </c>
      <c r="D65" s="54">
        <v>60</v>
      </c>
      <c r="E65" s="54">
        <v>1010</v>
      </c>
      <c r="F65" s="54">
        <v>1136</v>
      </c>
      <c r="G65" s="54">
        <v>595</v>
      </c>
      <c r="H65" s="54">
        <v>777</v>
      </c>
      <c r="I65" s="47">
        <v>499</v>
      </c>
      <c r="J65" s="47">
        <v>579</v>
      </c>
      <c r="K65" s="47">
        <v>435</v>
      </c>
      <c r="L65" s="47">
        <v>1170</v>
      </c>
      <c r="M65" s="47">
        <v>2040</v>
      </c>
      <c r="N65" s="47"/>
      <c r="O65" s="44">
        <f t="shared" si="12"/>
        <v>8666</v>
      </c>
    </row>
    <row r="66" spans="2:21" s="4" customFormat="1" ht="13.5" x14ac:dyDescent="0.25">
      <c r="B66" s="49" t="s">
        <v>34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103">
        <v>0</v>
      </c>
      <c r="N66" s="88"/>
      <c r="O66" s="44">
        <f t="shared" si="12"/>
        <v>0</v>
      </c>
    </row>
    <row r="67" spans="2:21" s="4" customFormat="1" ht="13.5" x14ac:dyDescent="0.25">
      <c r="B67" s="55" t="s">
        <v>35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/>
      <c r="O67" s="44">
        <f t="shared" si="12"/>
        <v>0</v>
      </c>
    </row>
    <row r="68" spans="2:21" s="4" customFormat="1" ht="13.5" x14ac:dyDescent="0.25">
      <c r="B68" s="57" t="s">
        <v>31</v>
      </c>
      <c r="C68" s="58">
        <f>SUM(C69:C72)</f>
        <v>13766</v>
      </c>
      <c r="D68" s="58">
        <f t="shared" ref="D68:N68" si="14">SUM(D69:D72)</f>
        <v>11752</v>
      </c>
      <c r="E68" s="58">
        <f t="shared" si="14"/>
        <v>17363</v>
      </c>
      <c r="F68" s="58">
        <f t="shared" si="14"/>
        <v>12668</v>
      </c>
      <c r="G68" s="58">
        <f t="shared" si="14"/>
        <v>12838</v>
      </c>
      <c r="H68" s="58">
        <f t="shared" si="14"/>
        <v>6432</v>
      </c>
      <c r="I68" s="58">
        <f t="shared" si="14"/>
        <v>13352</v>
      </c>
      <c r="J68" s="58">
        <f t="shared" si="14"/>
        <v>12794</v>
      </c>
      <c r="K68" s="58">
        <f t="shared" si="14"/>
        <v>9767</v>
      </c>
      <c r="L68" s="58">
        <f t="shared" si="14"/>
        <v>8269</v>
      </c>
      <c r="M68" s="58">
        <f t="shared" si="14"/>
        <v>11272</v>
      </c>
      <c r="N68" s="58">
        <f t="shared" si="14"/>
        <v>0</v>
      </c>
      <c r="O68" s="44">
        <f t="shared" si="12"/>
        <v>130273</v>
      </c>
      <c r="Q68" s="2"/>
      <c r="R68" s="71"/>
      <c r="S68" s="2"/>
      <c r="T68" s="71"/>
    </row>
    <row r="69" spans="2:21" s="4" customFormat="1" ht="13.5" x14ac:dyDescent="0.25">
      <c r="B69" s="52" t="s">
        <v>38</v>
      </c>
      <c r="C69" s="41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0</v>
      </c>
      <c r="K69" s="88">
        <v>0</v>
      </c>
      <c r="L69" s="88">
        <v>0</v>
      </c>
      <c r="M69" s="103">
        <v>0</v>
      </c>
      <c r="N69" s="56"/>
      <c r="O69" s="44">
        <f t="shared" si="12"/>
        <v>0</v>
      </c>
      <c r="Q69" s="2"/>
      <c r="R69" s="71"/>
      <c r="S69" s="2"/>
      <c r="T69" s="71"/>
    </row>
    <row r="70" spans="2:21" s="4" customFormat="1" ht="13.5" x14ac:dyDescent="0.25">
      <c r="B70" s="52" t="s">
        <v>39</v>
      </c>
      <c r="C70" s="41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103">
        <v>0</v>
      </c>
      <c r="N70" s="56"/>
      <c r="O70" s="44">
        <f t="shared" si="12"/>
        <v>0</v>
      </c>
      <c r="Q70" s="2"/>
      <c r="R70" s="71"/>
      <c r="S70" s="2"/>
      <c r="T70" s="71"/>
    </row>
    <row r="71" spans="2:21" s="4" customFormat="1" ht="13.5" x14ac:dyDescent="0.25">
      <c r="B71" s="52" t="s">
        <v>40</v>
      </c>
      <c r="C71" s="41">
        <v>0</v>
      </c>
      <c r="D71" s="88">
        <v>0</v>
      </c>
      <c r="E71" s="88">
        <v>0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103">
        <v>0</v>
      </c>
      <c r="N71" s="56"/>
      <c r="O71" s="44">
        <f t="shared" si="12"/>
        <v>0</v>
      </c>
      <c r="Q71" s="70"/>
      <c r="R71" s="72"/>
      <c r="S71" s="70"/>
      <c r="T71" s="72"/>
    </row>
    <row r="72" spans="2:21" s="4" customFormat="1" ht="13.5" x14ac:dyDescent="0.25">
      <c r="B72" s="52" t="s">
        <v>48</v>
      </c>
      <c r="C72" s="59">
        <v>13766</v>
      </c>
      <c r="D72" s="59">
        <v>11752</v>
      </c>
      <c r="E72" s="59">
        <v>17363</v>
      </c>
      <c r="F72" s="59">
        <v>12668</v>
      </c>
      <c r="G72" s="60">
        <v>12838</v>
      </c>
      <c r="H72" s="60">
        <v>6432</v>
      </c>
      <c r="I72" s="60">
        <v>13352</v>
      </c>
      <c r="J72" s="60">
        <v>12794</v>
      </c>
      <c r="K72" s="60">
        <v>9767</v>
      </c>
      <c r="L72" s="60">
        <v>8269</v>
      </c>
      <c r="M72" s="60">
        <v>11272</v>
      </c>
      <c r="N72" s="60"/>
      <c r="O72" s="44">
        <f t="shared" si="12"/>
        <v>130273</v>
      </c>
      <c r="Q72" s="2"/>
      <c r="R72" s="1"/>
      <c r="T72" s="1"/>
    </row>
    <row r="73" spans="2:21" ht="12" customHeight="1" thickBot="1" x14ac:dyDescent="0.3">
      <c r="B73" s="61" t="s">
        <v>13</v>
      </c>
      <c r="C73" s="62">
        <f>SUM(C60,C61,C62,C63,C64,C65,C66,C68)</f>
        <v>19019</v>
      </c>
      <c r="D73" s="62">
        <f t="shared" ref="D73:N73" si="15">SUM(D60,D61,D62,D63,D64,D65,D66,D68)</f>
        <v>17437</v>
      </c>
      <c r="E73" s="62">
        <f t="shared" si="15"/>
        <v>25544</v>
      </c>
      <c r="F73" s="62">
        <f t="shared" si="15"/>
        <v>18953</v>
      </c>
      <c r="G73" s="62">
        <f t="shared" si="15"/>
        <v>20056</v>
      </c>
      <c r="H73" s="62">
        <f t="shared" si="15"/>
        <v>11733</v>
      </c>
      <c r="I73" s="62">
        <f t="shared" si="15"/>
        <v>20814</v>
      </c>
      <c r="J73" s="62">
        <f t="shared" si="15"/>
        <v>22744</v>
      </c>
      <c r="K73" s="62">
        <f t="shared" si="15"/>
        <v>18550</v>
      </c>
      <c r="L73" s="62">
        <f t="shared" si="15"/>
        <v>27077</v>
      </c>
      <c r="M73" s="62">
        <f t="shared" si="15"/>
        <v>20070</v>
      </c>
      <c r="N73" s="62">
        <f t="shared" si="15"/>
        <v>0</v>
      </c>
      <c r="O73" s="85">
        <f t="shared" si="12"/>
        <v>221997</v>
      </c>
      <c r="Q73" s="2"/>
      <c r="S73" s="2"/>
      <c r="U73" s="2"/>
    </row>
    <row r="74" spans="2:21" ht="13.5" x14ac:dyDescent="0.25">
      <c r="B74" s="39" t="s">
        <v>19</v>
      </c>
      <c r="C74" s="30"/>
      <c r="D74" s="30"/>
      <c r="E74" s="30"/>
      <c r="F74" s="63"/>
      <c r="G74" s="63"/>
      <c r="H74" s="63"/>
      <c r="I74" s="30"/>
      <c r="J74" s="30"/>
      <c r="K74" s="30"/>
      <c r="L74" s="30"/>
      <c r="M74" s="30"/>
      <c r="N74" s="30"/>
      <c r="O74" s="31"/>
    </row>
    <row r="75" spans="2:21" ht="15" customHeight="1" x14ac:dyDescent="0.2">
      <c r="B75" s="105" t="s">
        <v>56</v>
      </c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Q75" s="70"/>
    </row>
    <row r="76" spans="2:21" ht="4.5" customHeight="1" thickBot="1" x14ac:dyDescent="0.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21" ht="13.5" x14ac:dyDescent="0.25">
      <c r="B77" s="79" t="s">
        <v>25</v>
      </c>
      <c r="C77" s="80" t="s">
        <v>1</v>
      </c>
      <c r="D77" s="80" t="s">
        <v>2</v>
      </c>
      <c r="E77" s="80" t="s">
        <v>3</v>
      </c>
      <c r="F77" s="80" t="s">
        <v>4</v>
      </c>
      <c r="G77" s="80" t="s">
        <v>5</v>
      </c>
      <c r="H77" s="80" t="s">
        <v>6</v>
      </c>
      <c r="I77" s="80" t="s">
        <v>7</v>
      </c>
      <c r="J77" s="80" t="s">
        <v>8</v>
      </c>
      <c r="K77" s="80" t="s">
        <v>9</v>
      </c>
      <c r="L77" s="80" t="s">
        <v>10</v>
      </c>
      <c r="M77" s="80" t="s">
        <v>11</v>
      </c>
      <c r="N77" s="80" t="s">
        <v>12</v>
      </c>
      <c r="O77" s="81" t="s">
        <v>13</v>
      </c>
    </row>
    <row r="78" spans="2:21" ht="13.5" x14ac:dyDescent="0.25">
      <c r="B78" s="46" t="s">
        <v>0</v>
      </c>
      <c r="C78" s="90">
        <v>1320</v>
      </c>
      <c r="D78" s="90">
        <v>2097</v>
      </c>
      <c r="E78" s="90">
        <v>2471</v>
      </c>
      <c r="F78" s="90">
        <v>2446</v>
      </c>
      <c r="G78" s="90">
        <v>2490</v>
      </c>
      <c r="H78" s="90">
        <v>2381</v>
      </c>
      <c r="I78" s="90">
        <v>2130</v>
      </c>
      <c r="J78" s="90">
        <v>2129</v>
      </c>
      <c r="K78" s="90">
        <v>1518</v>
      </c>
      <c r="L78" s="98">
        <v>1382</v>
      </c>
      <c r="M78" s="104">
        <v>2288</v>
      </c>
      <c r="N78" s="90"/>
      <c r="O78" s="65">
        <f>SUM(C78:N78)</f>
        <v>22652</v>
      </c>
    </row>
    <row r="79" spans="2:21" ht="13.5" x14ac:dyDescent="0.25">
      <c r="B79" s="46" t="s">
        <v>36</v>
      </c>
      <c r="C79" s="64">
        <v>0</v>
      </c>
      <c r="D79" s="90">
        <v>0</v>
      </c>
      <c r="E79" s="90">
        <v>0</v>
      </c>
      <c r="F79" s="90">
        <v>0</v>
      </c>
      <c r="G79" s="90">
        <v>0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100">
        <v>0</v>
      </c>
      <c r="N79" s="90"/>
      <c r="O79" s="65">
        <f>SUM(C79:N79)</f>
        <v>0</v>
      </c>
    </row>
    <row r="80" spans="2:21" ht="14.25" thickBot="1" x14ac:dyDescent="0.3">
      <c r="B80" s="38" t="s">
        <v>13</v>
      </c>
      <c r="C80" s="61">
        <f t="shared" ref="C80:N80" si="16">SUM(C78:C79)</f>
        <v>1320</v>
      </c>
      <c r="D80" s="61">
        <f t="shared" si="16"/>
        <v>2097</v>
      </c>
      <c r="E80" s="61">
        <f t="shared" si="16"/>
        <v>2471</v>
      </c>
      <c r="F80" s="61">
        <f t="shared" si="16"/>
        <v>2446</v>
      </c>
      <c r="G80" s="61">
        <f t="shared" si="16"/>
        <v>2490</v>
      </c>
      <c r="H80" s="61">
        <f t="shared" si="16"/>
        <v>2381</v>
      </c>
      <c r="I80" s="61">
        <f t="shared" si="16"/>
        <v>2130</v>
      </c>
      <c r="J80" s="61">
        <f t="shared" si="16"/>
        <v>2129</v>
      </c>
      <c r="K80" s="61">
        <f t="shared" si="16"/>
        <v>1518</v>
      </c>
      <c r="L80" s="61">
        <f t="shared" si="16"/>
        <v>1382</v>
      </c>
      <c r="M80" s="61">
        <f t="shared" si="16"/>
        <v>2288</v>
      </c>
      <c r="N80" s="61">
        <f t="shared" si="16"/>
        <v>0</v>
      </c>
      <c r="O80" s="65">
        <f>SUM(C80:N80)</f>
        <v>22652</v>
      </c>
    </row>
    <row r="81" spans="3:15" ht="11.25" customHeight="1" x14ac:dyDescent="0.2"/>
    <row r="83" spans="3:15" x14ac:dyDescent="0.2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3:15" x14ac:dyDescent="0.2">
      <c r="F84" s="15"/>
      <c r="G84" s="15"/>
      <c r="H84" s="15"/>
      <c r="O84" s="15"/>
    </row>
    <row r="85" spans="3:15" x14ac:dyDescent="0.2">
      <c r="O85" s="69"/>
    </row>
    <row r="86" spans="3:15" x14ac:dyDescent="0.2">
      <c r="H86" s="15"/>
      <c r="I86" s="15"/>
      <c r="J86" s="15"/>
      <c r="O86" s="69"/>
    </row>
    <row r="88" spans="3:15" x14ac:dyDescent="0.2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69"/>
    </row>
    <row r="89" spans="3:15" x14ac:dyDescent="0.2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69"/>
    </row>
    <row r="90" spans="3:15" x14ac:dyDescent="0.2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69"/>
    </row>
    <row r="91" spans="3:15" x14ac:dyDescent="0.2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69"/>
    </row>
    <row r="96" spans="3:15" x14ac:dyDescent="0.2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8" spans="3:15" x14ac:dyDescent="0.2"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100" spans="3:15" x14ac:dyDescent="0.2"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2" spans="3:15" x14ac:dyDescent="0.2">
      <c r="O102" s="82"/>
    </row>
  </sheetData>
  <mergeCells count="7">
    <mergeCell ref="B75:O75"/>
    <mergeCell ref="B1:O1"/>
    <mergeCell ref="B18:O18"/>
    <mergeCell ref="B29:O29"/>
    <mergeCell ref="B36:O36"/>
    <mergeCell ref="B57:O57"/>
    <mergeCell ref="B11:O11"/>
  </mergeCells>
  <pageMargins left="0.86614173228346458" right="0.31496062992125984" top="0.15748031496062992" bottom="0.78740157480314965" header="0" footer="0"/>
  <pageSetup paperSize="119" scale="50" orientation="landscape" r:id="rId1"/>
  <headerFooter alignWithMargins="0"/>
  <ignoredErrors>
    <ignoredError sqref="O6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2024-12-17T17:37:58Z</dcterms:modified>
</cp:coreProperties>
</file>